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750"/>
  </bookViews>
  <sheets>
    <sheet name="Cover" sheetId="1" r:id="rId1"/>
    <sheet name="Balance Sheet" sheetId="2" r:id="rId2"/>
    <sheet name="Detailed Estate Accounts" sheetId="3" r:id="rId3"/>
    <sheet name="Block B" sheetId="4" r:id="rId4"/>
    <sheet name="Block C" sheetId="7" r:id="rId5"/>
    <sheet name="Block D" sheetId="8" r:id="rId6"/>
    <sheet name="Block E" sheetId="9" r:id="rId7"/>
    <sheet name="Block F" sheetId="10" r:id="rId8"/>
    <sheet name="Block W" sheetId="11" r:id="rId9"/>
    <sheet name="Block X" sheetId="12" r:id="rId10"/>
    <sheet name="Block Y" sheetId="13" r:id="rId11"/>
    <sheet name="Block Z" sheetId="14" r:id="rId12"/>
    <sheet name="Parking" sheetId="6" r:id="rId13"/>
  </sheets>
  <externalReferences>
    <externalReference r:id="rId14"/>
    <externalReference r:id="rId15"/>
  </externalReferences>
  <definedNames>
    <definedName name="_xlnm.Print_Area" localSheetId="0">Cover!$A$1:$D$20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4" l="1"/>
  <c r="A3" i="13"/>
  <c r="A3" i="12"/>
  <c r="C42" i="11"/>
  <c r="C7" i="11" s="1"/>
  <c r="C46" i="11" s="1"/>
  <c r="A3" i="11"/>
  <c r="G50" i="10"/>
  <c r="G52" i="10" s="1"/>
  <c r="G7" i="10"/>
  <c r="G46" i="10" s="1"/>
  <c r="A3" i="10"/>
  <c r="A3" i="9"/>
  <c r="A3" i="8"/>
  <c r="A3" i="7"/>
  <c r="A3" i="4" l="1"/>
  <c r="F36" i="2" l="1"/>
  <c r="F34" i="2"/>
  <c r="F29" i="2"/>
  <c r="F26" i="2"/>
  <c r="F20" i="2"/>
</calcChain>
</file>

<file path=xl/sharedStrings.xml><?xml version="1.0" encoding="utf-8"?>
<sst xmlns="http://schemas.openxmlformats.org/spreadsheetml/2006/main" count="702" uniqueCount="167">
  <si>
    <t>VICTORY HILL MANAGEMENT CO LIMITED</t>
  </si>
  <si>
    <t>SERVICE CHARGE STATEMENT OF ACCOUNT</t>
  </si>
  <si>
    <t>FOR THE YEAR ENDED</t>
  </si>
  <si>
    <t>31 DECEMBER 2014</t>
  </si>
  <si>
    <t>Service Charge Account</t>
  </si>
  <si>
    <t>BALANCING STATEMENT</t>
  </si>
  <si>
    <t>Assets</t>
  </si>
  <si>
    <t>Less liabilities</t>
  </si>
  <si>
    <t>General Maintenance Fund</t>
  </si>
  <si>
    <t>Victory Hill Management Company Limited</t>
  </si>
  <si>
    <t>Director</t>
  </si>
  <si>
    <t>This Statement of Account was approved by Victory Hill Management Company Limted</t>
  </si>
  <si>
    <t>Page</t>
  </si>
  <si>
    <t>£</t>
  </si>
  <si>
    <t>Cash at bank</t>
  </si>
  <si>
    <t xml:space="preserve">Service charges owed by residents </t>
  </si>
  <si>
    <t xml:space="preserve">Sums paid in this period but relating to a subsequent period </t>
  </si>
  <si>
    <t xml:space="preserve">Deficit for period to be collected </t>
  </si>
  <si>
    <t xml:space="preserve">Water charge accounts deficits to be collected </t>
  </si>
  <si>
    <t>Prior year adjustment to be collected</t>
  </si>
  <si>
    <t xml:space="preserve">Service charges paid in advance </t>
  </si>
  <si>
    <t>Costs relating to this or previous period but not yet paid</t>
  </si>
  <si>
    <t>Reserves relating to the MSCP</t>
  </si>
  <si>
    <t>Service charge surplus for the year due to residents</t>
  </si>
  <si>
    <t>Net assets</t>
  </si>
  <si>
    <t>Block B</t>
  </si>
  <si>
    <t>Block C</t>
  </si>
  <si>
    <t>Block D</t>
  </si>
  <si>
    <t xml:space="preserve">Block E </t>
  </si>
  <si>
    <t>Block F</t>
  </si>
  <si>
    <t>Block W</t>
  </si>
  <si>
    <t>Block X</t>
  </si>
  <si>
    <t xml:space="preserve">Block Y </t>
  </si>
  <si>
    <t>Block Z</t>
  </si>
  <si>
    <t xml:space="preserve">Estate </t>
  </si>
  <si>
    <t>MSCP</t>
  </si>
  <si>
    <t xml:space="preserve">Balance (Note 1) </t>
  </si>
  <si>
    <t>BLOCK CHARGES</t>
  </si>
  <si>
    <t>SERVICE CHARGES</t>
  </si>
  <si>
    <t>RECURRENT EXPENDITURE</t>
  </si>
  <si>
    <t>Repairs &amp; Maintenance</t>
  </si>
  <si>
    <t>Carpet Cleaning</t>
  </si>
  <si>
    <t>Internal Cleaning</t>
  </si>
  <si>
    <t>Electrical Repairs</t>
  </si>
  <si>
    <t>Emergency Lighting Maintenance</t>
  </si>
  <si>
    <t>Intercom System</t>
  </si>
  <si>
    <t>High Level Cleaning</t>
  </si>
  <si>
    <t>Lift Maintenance</t>
  </si>
  <si>
    <t>Lightning Protection</t>
  </si>
  <si>
    <t>Lights Repairs and Maintenance</t>
  </si>
  <si>
    <t>Plumbing</t>
  </si>
  <si>
    <t>Mansafe System Maintenance and Testing</t>
  </si>
  <si>
    <t>AOV / Smoke Vent Maintenance</t>
  </si>
  <si>
    <t>Sundry</t>
  </si>
  <si>
    <t>Aerial and Satellite Systems</t>
  </si>
  <si>
    <t>Water Pump Maintenance and Testing</t>
  </si>
  <si>
    <t>Water Testing</t>
  </si>
  <si>
    <t>Window Cleaning</t>
  </si>
  <si>
    <t>Utilities</t>
  </si>
  <si>
    <t>Electricity</t>
  </si>
  <si>
    <t>Lift Telephone Line</t>
  </si>
  <si>
    <t>Small Blocks Water Charges</t>
  </si>
  <si>
    <t>Insurance</t>
  </si>
  <si>
    <t>Insurance - Buildings, Property Owners Liability &amp; Terrorism Cover</t>
  </si>
  <si>
    <t>Lift - Engineering Insurance</t>
  </si>
  <si>
    <t>Lifecycle Maintenance Fund</t>
  </si>
  <si>
    <t>Reserve Fund Allocation</t>
  </si>
  <si>
    <t>TOTAL BLOCK RECURRENT EXPENDITURE</t>
  </si>
  <si>
    <t>OTHER INCOME</t>
  </si>
  <si>
    <t>SERVICE CHARGE SURPLUS / (DEFICIT)</t>
  </si>
  <si>
    <t>LARGE BLOCK WATER METERED CHARGES</t>
  </si>
  <si>
    <t>Water and Sewerage Charges</t>
  </si>
  <si>
    <t>On Account Payments</t>
  </si>
  <si>
    <t>Water account surplus / (deficit)</t>
  </si>
  <si>
    <t>ESTATE CHARGES</t>
  </si>
  <si>
    <t>Estate Costs</t>
  </si>
  <si>
    <t>Landscape Maintenance</t>
  </si>
  <si>
    <t>Estate Staffing Costs</t>
  </si>
  <si>
    <t>Contributions to Parking -15%</t>
  </si>
  <si>
    <t>Hard landscaping, fencing, bollards &amp; general</t>
  </si>
  <si>
    <t>Lightning Protection Maintenance</t>
  </si>
  <si>
    <t>Pest Control</t>
  </si>
  <si>
    <t>Planting - Repalcement / Renewal</t>
  </si>
  <si>
    <t>Waste Management</t>
  </si>
  <si>
    <t>Gritting Salt</t>
  </si>
  <si>
    <t>Street Lighting Maintenance</t>
  </si>
  <si>
    <t>Estate Office Costs</t>
  </si>
  <si>
    <t>Health &amp; Safety</t>
  </si>
  <si>
    <t>Estate Risk Assessment</t>
  </si>
  <si>
    <t>Professional Fees</t>
  </si>
  <si>
    <t>Accountancy Costs</t>
  </si>
  <si>
    <t>Annual Return</t>
  </si>
  <si>
    <t>Website Development and Maintenance</t>
  </si>
  <si>
    <t>Document Management</t>
  </si>
  <si>
    <t>Contingency against future legal costs</t>
  </si>
  <si>
    <t>Directors' and Officers' Liability Insurance</t>
  </si>
  <si>
    <t>External Cleaning Consultant</t>
  </si>
  <si>
    <t>Legal Fees</t>
  </si>
  <si>
    <t>Management Company Expenses</t>
  </si>
  <si>
    <t>Management Fees - Managing Agents</t>
  </si>
  <si>
    <t>Professionalt Fees - Water</t>
  </si>
  <si>
    <t>Professional Fees - Other</t>
  </si>
  <si>
    <t>Surveyors' Fees</t>
  </si>
  <si>
    <t>Bank Charges</t>
  </si>
  <si>
    <t>Bank charges</t>
  </si>
  <si>
    <t>Interest Received</t>
  </si>
  <si>
    <t>TOTAL ESTATE RECURRENT EXPENDITURE</t>
  </si>
  <si>
    <t xml:space="preserve">TOTAL PARKING </t>
  </si>
  <si>
    <t>TOTAL RECURRENT EXPENDITURE</t>
  </si>
  <si>
    <t>MSCP - 323 Spaces</t>
  </si>
  <si>
    <t>Barrier Maintenance</t>
  </si>
  <si>
    <t>Electrical repairs</t>
  </si>
  <si>
    <t>Fire Safety System Maintenance</t>
  </si>
  <si>
    <t>Lighting</t>
  </si>
  <si>
    <t>Buildings Insurance</t>
  </si>
  <si>
    <t>UNDERCROFT PARKING - 60 Spaces</t>
  </si>
  <si>
    <t>Remote Controls</t>
  </si>
  <si>
    <t>Car park Insurance</t>
  </si>
  <si>
    <t>GARAGE AND SURFACE PARKING - 101 Spaces (9 Housing Association)</t>
  </si>
  <si>
    <t>MOVEMENTS ON LIFECYCLE MAINTENANCE FUNDS</t>
  </si>
  <si>
    <t>Balance brought forward</t>
  </si>
  <si>
    <t>Reserve Fund allocation for year</t>
  </si>
  <si>
    <t>Interest charged</t>
  </si>
  <si>
    <t>Interest received</t>
  </si>
  <si>
    <t>Balance carried forward</t>
  </si>
  <si>
    <t>Victory Hill Management Company Ltd</t>
  </si>
  <si>
    <t>Winterthur Way Annual Report</t>
  </si>
  <si>
    <t>Budget 2014</t>
  </si>
  <si>
    <t>Actual 2014</t>
  </si>
  <si>
    <t>Actual 2013</t>
  </si>
  <si>
    <t>Expenditure from the Fund</t>
  </si>
  <si>
    <t>Block B Annual Report</t>
  </si>
  <si>
    <t>Block B (54 to 103 Winterthur Way - 50 Properties)</t>
  </si>
  <si>
    <t>Repairs and Maintenance</t>
  </si>
  <si>
    <t>Lighting Repairs and Maintenance</t>
  </si>
  <si>
    <t>Water Boost Pump Maintenance</t>
  </si>
  <si>
    <t>Water Tank Cleaning and Testing</t>
  </si>
  <si>
    <t>Lift Phone</t>
  </si>
  <si>
    <t>Engineering Insurance - Lift</t>
  </si>
  <si>
    <t>LIFE CYCLE MAINTENANCE FUND EXPENDITURE</t>
  </si>
  <si>
    <t>Emergency Lighting / Lighting Upgrade Project</t>
  </si>
  <si>
    <t>Balcony Repairs (entrance only)</t>
  </si>
  <si>
    <t>Backlog maintenance 2013 and 2014</t>
  </si>
  <si>
    <t>Redecorating</t>
  </si>
  <si>
    <t>Total</t>
  </si>
  <si>
    <t>MOVEMENTS ON LIFECYCLE MAINTENANCE FUND</t>
  </si>
  <si>
    <t>Expenditure from the Funds</t>
  </si>
  <si>
    <t>INTEREST RECEIVED</t>
  </si>
  <si>
    <t>MOVEMENTS ON MSCP LIFECYCLE MAINTENANCE FUND</t>
  </si>
  <si>
    <t>Block C (121 to 196 Winterthur Way - 76 Properties)</t>
  </si>
  <si>
    <t>Block C Annual Report</t>
  </si>
  <si>
    <t>Block D Annual Report</t>
  </si>
  <si>
    <t>Block D (197 to 292 Winterthur Way - 96 Properties)</t>
  </si>
  <si>
    <t>Block E Annual Report</t>
  </si>
  <si>
    <t>Block E (293 to 368 Winterthur Way - 76 Properties)</t>
  </si>
  <si>
    <t>Block F Annual Report</t>
  </si>
  <si>
    <t>Block F (373 to 422 Winterthur Way - 50 Properties)</t>
  </si>
  <si>
    <t>Block W (476 to 484 Winterthur Way - 9 Properties)</t>
  </si>
  <si>
    <t>Block W Annual Report</t>
  </si>
  <si>
    <t>Block Y Annual Report</t>
  </si>
  <si>
    <t>Block X (104 to 107 Winterthur Way - 4 Properties)</t>
  </si>
  <si>
    <t>Block X Annual Report</t>
  </si>
  <si>
    <t>Block Y (369 to 372 Winterthur Way - 4 Properties)</t>
  </si>
  <si>
    <t>Block Z Annual Report</t>
  </si>
  <si>
    <t>Block Z (108 to 120 Winterthur Way - 13 Properties)</t>
  </si>
  <si>
    <t>AS AT 31 DECEMBER 2014</t>
  </si>
  <si>
    <t xml:space="preserve">PARKING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</si>
</sst>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164" formatCode="#,##0_ ;\-#,##0\ "/>
    <numFmt numFmtId="165" formatCode="#,##0.00##########_);\(#,##0.00##########\)"/>
    <numFmt numFmtId="166" formatCode=";;"/>
    <numFmt numFmtId="167" formatCode="&quot;£&quot;#,##0"/>
    <numFmt numFmtId="168" formatCode="&quot;£&quot;#,##0.0;[Red]\-&quot;£&quot;#,##0.0"/>
    <numFmt numFmtId="169" formatCode="#,##0_ ;[Red]\-#,##0\ 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48"/>
      <name val="Arial"/>
      <family val="2"/>
    </font>
    <font>
      <b/>
      <sz val="14"/>
      <color rgb="FF0033CC"/>
      <name val="Arial"/>
      <family val="2"/>
    </font>
    <font>
      <b/>
      <sz val="10"/>
      <color indexed="23"/>
      <name val="Arial"/>
      <family val="2"/>
    </font>
    <font>
      <b/>
      <sz val="12"/>
      <color rgb="FF0033CC"/>
      <name val="Arial"/>
      <family val="2"/>
    </font>
    <font>
      <b/>
      <sz val="10"/>
      <color rgb="FF0033CC"/>
      <name val="Arial"/>
      <family val="2"/>
    </font>
    <font>
      <sz val="10"/>
      <name val="Arial"/>
      <family val="2"/>
    </font>
    <font>
      <sz val="10"/>
      <color rgb="FF0033CC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3366FF"/>
      <name val="Arial"/>
      <family val="2"/>
    </font>
    <font>
      <b/>
      <sz val="10"/>
      <name val="Arial"/>
      <family val="2"/>
    </font>
    <font>
      <b/>
      <sz val="10"/>
      <color rgb="FF538DD5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10"/>
      <color theme="3" tint="0.39997558519241921"/>
      <name val="Arial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FFCC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ill="0" applyBorder="0" applyProtection="0">
      <alignment horizontal="left"/>
    </xf>
    <xf numFmtId="165" fontId="4" fillId="0" borderId="0" applyFill="0" applyBorder="0" applyProtection="0">
      <alignment horizontal="left"/>
    </xf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0" fontId="7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horizontal="left" vertical="center"/>
    </xf>
    <xf numFmtId="166" fontId="3" fillId="0" borderId="3" xfId="1" applyNumberFormat="1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>
      <alignment horizontal="left" vertical="center"/>
    </xf>
    <xf numFmtId="166" fontId="6" fillId="2" borderId="3" xfId="1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horizontal="left" vertical="center" wrapText="1"/>
    </xf>
    <xf numFmtId="166" fontId="6" fillId="0" borderId="0" xfId="1" applyNumberFormat="1" applyFont="1" applyFill="1" applyBorder="1" applyAlignment="1">
      <alignment horizontal="left" vertical="center" wrapText="1"/>
    </xf>
    <xf numFmtId="166" fontId="11" fillId="0" borderId="0" xfId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Border="1"/>
    <xf numFmtId="0" fontId="9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7" fontId="12" fillId="2" borderId="3" xfId="0" applyNumberFormat="1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7" fontId="7" fillId="0" borderId="5" xfId="0" applyNumberFormat="1" applyFont="1" applyFill="1" applyBorder="1"/>
    <xf numFmtId="167" fontId="10" fillId="0" borderId="5" xfId="0" applyNumberFormat="1" applyFont="1" applyFill="1" applyBorder="1" applyAlignment="1">
      <alignment vertical="center"/>
    </xf>
    <xf numFmtId="168" fontId="10" fillId="0" borderId="5" xfId="0" applyNumberFormat="1" applyFont="1" applyFill="1" applyBorder="1" applyAlignment="1">
      <alignment vertical="center"/>
    </xf>
    <xf numFmtId="6" fontId="12" fillId="2" borderId="3" xfId="0" applyNumberFormat="1" applyFont="1" applyFill="1" applyBorder="1"/>
    <xf numFmtId="168" fontId="10" fillId="0" borderId="0" xfId="0" applyNumberFormat="1" applyFont="1" applyFill="1" applyBorder="1" applyAlignment="1">
      <alignment vertical="center"/>
    </xf>
    <xf numFmtId="6" fontId="12" fillId="0" borderId="0" xfId="0" applyNumberFormat="1" applyFont="1" applyFill="1" applyBorder="1"/>
    <xf numFmtId="167" fontId="12" fillId="0" borderId="0" xfId="0" applyNumberFormat="1" applyFont="1" applyFill="1" applyBorder="1"/>
    <xf numFmtId="0" fontId="7" fillId="0" borderId="4" xfId="0" applyFont="1" applyFill="1" applyBorder="1"/>
    <xf numFmtId="6" fontId="12" fillId="2" borderId="3" xfId="0" applyNumberFormat="1" applyFont="1" applyFill="1" applyBorder="1" applyAlignment="1">
      <alignment horizontal="right" vertical="center" wrapText="1"/>
    </xf>
    <xf numFmtId="5" fontId="7" fillId="0" borderId="5" xfId="0" applyNumberFormat="1" applyFont="1" applyFill="1" applyBorder="1"/>
    <xf numFmtId="5" fontId="10" fillId="0" borderId="5" xfId="0" applyNumberFormat="1" applyFont="1" applyFill="1" applyBorder="1" applyAlignment="1">
      <alignment vertical="center"/>
    </xf>
    <xf numFmtId="169" fontId="7" fillId="0" borderId="5" xfId="0" applyNumberFormat="1" applyFont="1" applyFill="1" applyBorder="1"/>
    <xf numFmtId="6" fontId="9" fillId="2" borderId="3" xfId="0" applyNumberFormat="1" applyFont="1" applyFill="1" applyBorder="1" applyAlignment="1">
      <alignment vertical="center"/>
    </xf>
    <xf numFmtId="6" fontId="9" fillId="0" borderId="0" xfId="0" applyNumberFormat="1" applyFont="1" applyFill="1" applyBorder="1" applyAlignment="1">
      <alignment vertical="center"/>
    </xf>
    <xf numFmtId="5" fontId="12" fillId="2" borderId="3" xfId="0" applyNumberFormat="1" applyFont="1" applyFill="1" applyBorder="1"/>
    <xf numFmtId="6" fontId="10" fillId="0" borderId="5" xfId="0" applyNumberFormat="1" applyFont="1" applyFill="1" applyBorder="1" applyAlignment="1">
      <alignment vertical="center"/>
    </xf>
    <xf numFmtId="167" fontId="9" fillId="2" borderId="3" xfId="0" applyNumberFormat="1" applyFont="1" applyFill="1" applyBorder="1" applyAlignment="1">
      <alignment vertical="center"/>
    </xf>
    <xf numFmtId="169" fontId="10" fillId="0" borderId="5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6" fontId="12" fillId="0" borderId="4" xfId="0" applyNumberFormat="1" applyFont="1" applyFill="1" applyBorder="1"/>
    <xf numFmtId="6" fontId="7" fillId="0" borderId="0" xfId="0" applyNumberFormat="1" applyFont="1" applyFill="1" applyBorder="1"/>
    <xf numFmtId="6" fontId="7" fillId="0" borderId="5" xfId="0" applyNumberFormat="1" applyFont="1" applyFill="1" applyBorder="1"/>
    <xf numFmtId="6" fontId="7" fillId="0" borderId="4" xfId="0" applyNumberFormat="1" applyFont="1" applyFill="1" applyBorder="1"/>
    <xf numFmtId="167" fontId="12" fillId="2" borderId="3" xfId="0" applyNumberFormat="1" applyFont="1" applyFill="1" applyBorder="1" applyAlignment="1">
      <alignment horizontal="right" vertical="center" wrapText="1"/>
    </xf>
    <xf numFmtId="5" fontId="12" fillId="0" borderId="0" xfId="0" applyNumberFormat="1" applyFont="1" applyFill="1" applyBorder="1"/>
    <xf numFmtId="166" fontId="6" fillId="0" borderId="3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7" fillId="0" borderId="5" xfId="0" applyFont="1" applyFill="1" applyBorder="1"/>
    <xf numFmtId="0" fontId="0" fillId="0" borderId="0" xfId="0" applyFill="1"/>
    <xf numFmtId="166" fontId="6" fillId="0" borderId="3" xfId="1" applyNumberFormat="1" applyFont="1" applyFill="1" applyBorder="1" applyAlignment="1">
      <alignment horizontal="left" vertical="center"/>
    </xf>
    <xf numFmtId="166" fontId="5" fillId="0" borderId="0" xfId="2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166" fontId="6" fillId="3" borderId="3" xfId="1" applyNumberFormat="1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4" xfId="0" applyFont="1" applyFill="1" applyBorder="1"/>
    <xf numFmtId="6" fontId="9" fillId="0" borderId="5" xfId="0" applyNumberFormat="1" applyFont="1" applyFill="1" applyBorder="1" applyAlignment="1">
      <alignment vertical="center"/>
    </xf>
    <xf numFmtId="8" fontId="10" fillId="0" borderId="4" xfId="0" applyNumberFormat="1" applyFont="1" applyFill="1" applyBorder="1" applyAlignment="1">
      <alignment vertical="center"/>
    </xf>
    <xf numFmtId="6" fontId="7" fillId="0" borderId="5" xfId="0" applyNumberFormat="1" applyFont="1" applyFill="1" applyBorder="1" applyAlignment="1">
      <alignment vertical="center"/>
    </xf>
    <xf numFmtId="6" fontId="10" fillId="0" borderId="0" xfId="0" applyNumberFormat="1" applyFont="1" applyFill="1" applyBorder="1" applyAlignment="1">
      <alignment vertical="center"/>
    </xf>
    <xf numFmtId="6" fontId="10" fillId="0" borderId="4" xfId="0" applyNumberFormat="1" applyFont="1" applyFill="1" applyBorder="1" applyAlignment="1">
      <alignment vertical="center"/>
    </xf>
    <xf numFmtId="8" fontId="10" fillId="0" borderId="0" xfId="0" applyNumberFormat="1" applyFont="1" applyFill="1" applyBorder="1" applyAlignment="1">
      <alignment vertical="center"/>
    </xf>
    <xf numFmtId="0" fontId="16" fillId="0" borderId="0" xfId="0" applyFont="1" applyFill="1" applyBorder="1"/>
    <xf numFmtId="166" fontId="6" fillId="4" borderId="3" xfId="1" applyNumberFormat="1" applyFont="1" applyFill="1" applyBorder="1" applyAlignment="1">
      <alignment horizontal="center" vertical="center" wrapText="1"/>
    </xf>
    <xf numFmtId="166" fontId="6" fillId="4" borderId="0" xfId="1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right" vertical="center" wrapText="1"/>
    </xf>
    <xf numFmtId="8" fontId="10" fillId="0" borderId="5" xfId="0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horizontal="center" vertical="center"/>
    </xf>
    <xf numFmtId="166" fontId="5" fillId="0" borderId="0" xfId="2" applyNumberFormat="1" applyFont="1" applyFill="1" applyBorder="1" applyAlignment="1">
      <alignment horizontal="center" vertical="center"/>
    </xf>
    <xf numFmtId="6" fontId="16" fillId="0" borderId="0" xfId="0" applyNumberFormat="1" applyFont="1" applyFill="1" applyBorder="1"/>
    <xf numFmtId="166" fontId="3" fillId="0" borderId="0" xfId="1" applyNumberFormat="1" applyFont="1" applyFill="1" applyAlignment="1">
      <alignment horizontal="center" vertical="center"/>
    </xf>
    <xf numFmtId="166" fontId="5" fillId="0" borderId="0" xfId="2" applyNumberFormat="1" applyFont="1" applyFill="1" applyAlignment="1">
      <alignment horizontal="center" vertical="center"/>
    </xf>
    <xf numFmtId="6" fontId="12" fillId="0" borderId="0" xfId="0" applyNumberFormat="1" applyFont="1" applyFill="1" applyBorder="1" applyAlignment="1">
      <alignment horizontal="right" vertical="center" wrapText="1"/>
    </xf>
    <xf numFmtId="5" fontId="9" fillId="2" borderId="3" xfId="0" applyNumberFormat="1" applyFont="1" applyFill="1" applyBorder="1" applyAlignment="1">
      <alignment vertical="center"/>
    </xf>
    <xf numFmtId="166" fontId="6" fillId="0" borderId="3" xfId="1" applyNumberFormat="1" applyFont="1" applyBorder="1" applyAlignment="1">
      <alignment horizontal="left" vertical="center"/>
    </xf>
    <xf numFmtId="6" fontId="16" fillId="0" borderId="4" xfId="0" applyNumberFormat="1" applyFont="1" applyFill="1" applyBorder="1"/>
    <xf numFmtId="167" fontId="9" fillId="2" borderId="3" xfId="0" applyNumberFormat="1" applyFont="1" applyFill="1" applyBorder="1"/>
    <xf numFmtId="6" fontId="9" fillId="0" borderId="4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4" xfId="0" applyNumberFormat="1" applyFont="1" applyFill="1" applyBorder="1" applyAlignment="1">
      <alignment vertical="center"/>
    </xf>
    <xf numFmtId="167" fontId="9" fillId="0" borderId="5" xfId="0" applyNumberFormat="1" applyFont="1" applyFill="1" applyBorder="1" applyAlignment="1">
      <alignment vertical="center"/>
    </xf>
    <xf numFmtId="167" fontId="12" fillId="2" borderId="3" xfId="0" applyNumberFormat="1" applyFont="1" applyFill="1" applyBorder="1" applyAlignment="1">
      <alignment vertical="center"/>
    </xf>
    <xf numFmtId="5" fontId="0" fillId="0" borderId="0" xfId="0" applyNumberFormat="1"/>
    <xf numFmtId="5" fontId="12" fillId="2" borderId="3" xfId="0" applyNumberFormat="1" applyFont="1" applyFill="1" applyBorder="1" applyAlignment="1">
      <alignment horizontal="right" vertical="center" wrapText="1"/>
    </xf>
    <xf numFmtId="5" fontId="12" fillId="2" borderId="3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Border="1" applyAlignment="1">
      <alignment horizontal="left" vertical="center" wrapText="1"/>
    </xf>
    <xf numFmtId="6" fontId="12" fillId="2" borderId="6" xfId="0" applyNumberFormat="1" applyFont="1" applyFill="1" applyBorder="1"/>
    <xf numFmtId="6" fontId="10" fillId="0" borderId="6" xfId="0" applyNumberFormat="1" applyFont="1" applyFill="1" applyBorder="1" applyAlignment="1">
      <alignment vertical="center"/>
    </xf>
    <xf numFmtId="167" fontId="12" fillId="3" borderId="3" xfId="1" applyNumberFormat="1" applyFont="1" applyFill="1" applyBorder="1" applyAlignment="1">
      <alignment horizontal="right" vertical="center" wrapText="1"/>
    </xf>
    <xf numFmtId="6" fontId="0" fillId="0" borderId="5" xfId="0" applyNumberFormat="1" applyFont="1" applyFill="1" applyBorder="1"/>
    <xf numFmtId="6" fontId="12" fillId="3" borderId="3" xfId="0" applyNumberFormat="1" applyFont="1" applyFill="1" applyBorder="1"/>
    <xf numFmtId="5" fontId="12" fillId="3" borderId="3" xfId="0" applyNumberFormat="1" applyFont="1" applyFill="1" applyBorder="1"/>
    <xf numFmtId="167" fontId="12" fillId="3" borderId="3" xfId="0" applyNumberFormat="1" applyFont="1" applyFill="1" applyBorder="1"/>
    <xf numFmtId="6" fontId="9" fillId="3" borderId="3" xfId="0" applyNumberFormat="1" applyFont="1" applyFill="1" applyBorder="1" applyAlignment="1">
      <alignment vertical="center"/>
    </xf>
    <xf numFmtId="167" fontId="9" fillId="3" borderId="3" xfId="0" applyNumberFormat="1" applyFont="1" applyFill="1" applyBorder="1" applyAlignment="1">
      <alignment vertical="center"/>
    </xf>
    <xf numFmtId="6" fontId="12" fillId="3" borderId="6" xfId="0" applyNumberFormat="1" applyFont="1" applyFill="1" applyBorder="1"/>
    <xf numFmtId="0" fontId="10" fillId="0" borderId="6" xfId="0" applyFont="1" applyFill="1" applyBorder="1" applyAlignment="1">
      <alignment vertical="center"/>
    </xf>
    <xf numFmtId="6" fontId="12" fillId="3" borderId="3" xfId="0" applyNumberFormat="1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center" vertical="center"/>
    </xf>
    <xf numFmtId="6" fontId="15" fillId="0" borderId="5" xfId="0" applyNumberFormat="1" applyFont="1" applyFill="1" applyBorder="1" applyAlignment="1">
      <alignment vertical="center"/>
    </xf>
    <xf numFmtId="6" fontId="14" fillId="0" borderId="0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167" fontId="14" fillId="3" borderId="3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6" fontId="14" fillId="0" borderId="5" xfId="0" applyNumberFormat="1" applyFont="1" applyFill="1" applyBorder="1" applyAlignment="1">
      <alignment vertical="center"/>
    </xf>
    <xf numFmtId="167" fontId="15" fillId="0" borderId="5" xfId="0" applyNumberFormat="1" applyFont="1" applyFill="1" applyBorder="1" applyAlignment="1">
      <alignment vertical="center"/>
    </xf>
    <xf numFmtId="5" fontId="15" fillId="0" borderId="5" xfId="0" applyNumberFormat="1" applyFont="1" applyFill="1" applyBorder="1" applyAlignment="1">
      <alignment vertical="center"/>
    </xf>
    <xf numFmtId="166" fontId="6" fillId="0" borderId="3" xfId="1" applyNumberFormat="1" applyFont="1" applyFill="1" applyBorder="1" applyAlignment="1">
      <alignment horizontal="left" vertical="center" wrapText="1"/>
    </xf>
    <xf numFmtId="5" fontId="9" fillId="0" borderId="5" xfId="0" applyNumberFormat="1" applyFont="1" applyFill="1" applyBorder="1" applyAlignment="1">
      <alignment vertical="center"/>
    </xf>
    <xf numFmtId="8" fontId="7" fillId="0" borderId="0" xfId="0" applyNumberFormat="1" applyFont="1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15" fontId="18" fillId="0" borderId="0" xfId="0" quotePrefix="1" applyNumberFormat="1" applyFont="1" applyAlignment="1">
      <alignment horizontal="center"/>
    </xf>
  </cellXfs>
  <cellStyles count="3">
    <cellStyle name="Normal" xfId="0" builtinId="0"/>
    <cellStyle name="ReportHeader_CompanyName 2" xfId="1"/>
    <cellStyle name="ReportHeader_ReportTitle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HMC%202014%20Reporting%20YTD%20Dec%202014%20-%20DRAFT%20FINAL%20SERVICE%20CHARGE%20ACCOUNTS%2025%20MARCH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HMC%20Accounts/Trial%20Balance%202013%20for%20Accounts%2022%20April%202014%20with%20analysis%20by%20block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Reconciliation"/>
      <sheetName val="Balance Sheet"/>
      <sheetName val="Estate Summary"/>
      <sheetName val="Estate Detailed Summary"/>
      <sheetName val="Block B 2014"/>
      <sheetName val="Block C 2014 "/>
      <sheetName val="Block D 2014 "/>
      <sheetName val="Block E 2014"/>
      <sheetName val="Block F 2014"/>
      <sheetName val="Block W 2014"/>
      <sheetName val="Block X 2014"/>
      <sheetName val="Block Y 2014"/>
      <sheetName val="Block Z 2014 "/>
      <sheetName val="Estate 2014 "/>
      <sheetName val="Parking 2014 "/>
      <sheetName val="Trial Balance "/>
      <sheetName val="Trial Balance for I&amp;E"/>
      <sheetName val="Prepayments"/>
      <sheetName val="Accruals"/>
      <sheetName val="Other debtors"/>
      <sheetName val="Interest"/>
      <sheetName val="Journ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TB"/>
      <sheetName val="Closing Balance Sheet"/>
      <sheetName val="Summary I&amp;E"/>
      <sheetName val="Summarised costs"/>
      <sheetName val="B"/>
      <sheetName val="C"/>
      <sheetName val="D"/>
      <sheetName val="E"/>
      <sheetName val="F"/>
      <sheetName val="W"/>
      <sheetName val="X"/>
      <sheetName val="Y"/>
      <sheetName val="Z"/>
      <sheetName val="CAR PARK"/>
      <sheetName val="ESTATE"/>
      <sheetName val="Sheet2"/>
      <sheetName val="Sheet3"/>
    </sheetNames>
    <sheetDataSet>
      <sheetData sheetId="0"/>
      <sheetData sheetId="1"/>
      <sheetData sheetId="2">
        <row r="8">
          <cell r="C8">
            <v>43157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19"/>
  <sheetViews>
    <sheetView tabSelected="1" workbookViewId="0"/>
  </sheetViews>
  <sheetFormatPr defaultRowHeight="12.75" x14ac:dyDescent="0.2"/>
  <cols>
    <col min="1" max="4" width="20.7109375" customWidth="1"/>
  </cols>
  <sheetData>
    <row r="10" spans="1:4" ht="18" x14ac:dyDescent="0.25">
      <c r="A10" s="133" t="s">
        <v>0</v>
      </c>
      <c r="B10" s="133"/>
      <c r="C10" s="133"/>
      <c r="D10" s="133"/>
    </row>
    <row r="11" spans="1:4" ht="18" x14ac:dyDescent="0.25">
      <c r="A11" s="134"/>
      <c r="B11" s="134"/>
      <c r="C11" s="134"/>
      <c r="D11" s="134"/>
    </row>
    <row r="12" spans="1:4" ht="18" x14ac:dyDescent="0.25">
      <c r="A12" s="134"/>
      <c r="B12" s="134"/>
      <c r="C12" s="134"/>
      <c r="D12" s="134"/>
    </row>
    <row r="13" spans="1:4" ht="18" x14ac:dyDescent="0.25">
      <c r="A13" s="133" t="s">
        <v>1</v>
      </c>
      <c r="B13" s="133"/>
      <c r="C13" s="133"/>
      <c r="D13" s="133"/>
    </row>
    <row r="14" spans="1:4" ht="18" x14ac:dyDescent="0.25">
      <c r="A14" s="134"/>
      <c r="B14" s="134"/>
      <c r="C14" s="134"/>
      <c r="D14" s="134"/>
    </row>
    <row r="15" spans="1:4" ht="18" x14ac:dyDescent="0.25">
      <c r="A15" s="134"/>
      <c r="B15" s="134"/>
      <c r="C15" s="134"/>
      <c r="D15" s="134"/>
    </row>
    <row r="16" spans="1:4" ht="18" x14ac:dyDescent="0.25">
      <c r="A16" s="133" t="s">
        <v>2</v>
      </c>
      <c r="B16" s="133"/>
      <c r="C16" s="133"/>
      <c r="D16" s="133"/>
    </row>
    <row r="17" spans="1:4" ht="18" x14ac:dyDescent="0.25">
      <c r="A17" s="135"/>
      <c r="B17" s="135"/>
      <c r="C17" s="135"/>
      <c r="D17" s="135"/>
    </row>
    <row r="18" spans="1:4" ht="18" x14ac:dyDescent="0.25">
      <c r="A18" s="135"/>
      <c r="B18" s="135"/>
      <c r="C18" s="135"/>
      <c r="D18" s="135"/>
    </row>
    <row r="19" spans="1:4" ht="18" x14ac:dyDescent="0.25">
      <c r="A19" s="136" t="s">
        <v>3</v>
      </c>
      <c r="B19" s="136"/>
      <c r="C19" s="136"/>
      <c r="D19" s="136"/>
    </row>
  </sheetData>
  <mergeCells count="4">
    <mergeCell ref="A10:D10"/>
    <mergeCell ref="A13:D13"/>
    <mergeCell ref="A16:D16"/>
    <mergeCell ref="A19:D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75" zoomScaleNormal="75" workbookViewId="0">
      <selection activeCell="A3" sqref="A3"/>
    </sheetView>
  </sheetViews>
  <sheetFormatPr defaultRowHeight="12.75" x14ac:dyDescent="0.2"/>
  <cols>
    <col min="1" max="1" width="65.7109375" customWidth="1"/>
    <col min="2" max="2" width="2.7109375" customWidth="1"/>
    <col min="3" max="3" width="14.710937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1" spans="1:7" ht="17.45" customHeight="1" x14ac:dyDescent="0.2">
      <c r="A1" s="92" t="s">
        <v>125</v>
      </c>
      <c r="B1" s="92"/>
      <c r="C1" s="92"/>
      <c r="D1" s="92"/>
      <c r="E1" s="92"/>
      <c r="F1" s="92"/>
      <c r="G1" s="92"/>
    </row>
    <row r="2" spans="1:7" ht="15.75" x14ac:dyDescent="0.2">
      <c r="A2" s="93" t="s">
        <v>161</v>
      </c>
      <c r="B2" s="93"/>
      <c r="C2" s="93"/>
      <c r="D2" s="93"/>
      <c r="E2" s="93"/>
      <c r="F2" s="93"/>
      <c r="G2" s="93"/>
    </row>
    <row r="3" spans="1:7" ht="15.75" x14ac:dyDescent="0.2">
      <c r="A3" s="67">
        <f>'[1]Estate Detailed Summary'!A3</f>
        <v>0</v>
      </c>
      <c r="C3" s="20"/>
      <c r="E3" s="20"/>
      <c r="G3" s="84"/>
    </row>
    <row r="4" spans="1:7" ht="13.15" x14ac:dyDescent="0.25">
      <c r="A4" s="68"/>
      <c r="C4" s="20"/>
      <c r="E4" s="20"/>
      <c r="G4" s="84"/>
    </row>
    <row r="5" spans="1:7" ht="30" customHeight="1" x14ac:dyDescent="0.2">
      <c r="A5" s="130" t="s">
        <v>160</v>
      </c>
      <c r="C5" s="31" t="s">
        <v>127</v>
      </c>
      <c r="E5" s="31" t="s">
        <v>128</v>
      </c>
      <c r="G5" s="85" t="s">
        <v>129</v>
      </c>
    </row>
    <row r="6" spans="1:7" ht="13.15" x14ac:dyDescent="0.25">
      <c r="A6" s="13"/>
      <c r="C6" s="32"/>
      <c r="E6" s="32"/>
      <c r="G6" s="86"/>
    </row>
    <row r="7" spans="1:7" x14ac:dyDescent="0.2">
      <c r="A7" s="69" t="s">
        <v>38</v>
      </c>
      <c r="C7" s="44">
        <v>4946.3070499999994</v>
      </c>
      <c r="E7" s="59">
        <v>4946.32</v>
      </c>
      <c r="G7" s="59">
        <v>3345</v>
      </c>
    </row>
    <row r="8" spans="1:7" x14ac:dyDescent="0.2">
      <c r="A8" s="13"/>
      <c r="C8" s="32"/>
      <c r="E8" s="32"/>
      <c r="G8" s="62"/>
    </row>
    <row r="9" spans="1:7" x14ac:dyDescent="0.2">
      <c r="A9" s="10" t="s">
        <v>39</v>
      </c>
      <c r="C9" s="35"/>
      <c r="E9" s="63"/>
      <c r="G9" s="63"/>
    </row>
    <row r="10" spans="1:7" x14ac:dyDescent="0.2">
      <c r="A10" s="70" t="s">
        <v>40</v>
      </c>
      <c r="C10" s="51"/>
      <c r="E10" s="16"/>
      <c r="G10" s="16"/>
    </row>
    <row r="11" spans="1:7" x14ac:dyDescent="0.2">
      <c r="A11" s="71" t="s">
        <v>41</v>
      </c>
      <c r="C11" s="51">
        <v>100</v>
      </c>
      <c r="E11" s="51">
        <v>59.5</v>
      </c>
      <c r="G11" s="37">
        <v>0</v>
      </c>
    </row>
    <row r="12" spans="1:7" x14ac:dyDescent="0.2">
      <c r="A12" s="71" t="s">
        <v>42</v>
      </c>
      <c r="C12" s="51">
        <v>238</v>
      </c>
      <c r="E12" s="51">
        <v>235.21</v>
      </c>
      <c r="G12" s="37">
        <v>360</v>
      </c>
    </row>
    <row r="13" spans="1:7" x14ac:dyDescent="0.2">
      <c r="A13" s="8" t="s">
        <v>43</v>
      </c>
      <c r="C13" s="51">
        <v>150</v>
      </c>
      <c r="E13" s="51">
        <v>0</v>
      </c>
      <c r="G13" s="37">
        <v>0</v>
      </c>
    </row>
    <row r="14" spans="1:7" x14ac:dyDescent="0.2">
      <c r="A14" s="71" t="s">
        <v>44</v>
      </c>
      <c r="C14" s="51">
        <v>45</v>
      </c>
      <c r="E14" s="51">
        <v>0</v>
      </c>
      <c r="G14" s="37">
        <v>43.56</v>
      </c>
    </row>
    <row r="15" spans="1:7" x14ac:dyDescent="0.2">
      <c r="A15" s="71" t="s">
        <v>45</v>
      </c>
      <c r="C15" s="51">
        <v>189</v>
      </c>
      <c r="E15" s="51">
        <v>259.92</v>
      </c>
      <c r="G15" s="37">
        <v>180.66</v>
      </c>
    </row>
    <row r="16" spans="1:7" x14ac:dyDescent="0.2">
      <c r="A16" s="71" t="s">
        <v>133</v>
      </c>
      <c r="C16" s="51">
        <v>300</v>
      </c>
      <c r="E16" s="51">
        <v>0</v>
      </c>
      <c r="G16" s="37">
        <v>0</v>
      </c>
    </row>
    <row r="17" spans="1:7" x14ac:dyDescent="0.2">
      <c r="A17" s="71" t="s">
        <v>46</v>
      </c>
      <c r="C17" s="51">
        <v>0</v>
      </c>
      <c r="E17" s="51">
        <v>0</v>
      </c>
      <c r="G17" s="37">
        <v>0</v>
      </c>
    </row>
    <row r="18" spans="1:7" x14ac:dyDescent="0.2">
      <c r="A18" s="71" t="s">
        <v>47</v>
      </c>
      <c r="C18" s="51">
        <v>0</v>
      </c>
      <c r="E18" s="51">
        <v>0</v>
      </c>
      <c r="G18" s="37">
        <v>0</v>
      </c>
    </row>
    <row r="19" spans="1:7" x14ac:dyDescent="0.2">
      <c r="A19" s="71" t="s">
        <v>48</v>
      </c>
      <c r="C19" s="51">
        <v>0</v>
      </c>
      <c r="E19" s="51">
        <v>0</v>
      </c>
      <c r="G19" s="37">
        <v>0</v>
      </c>
    </row>
    <row r="20" spans="1:7" x14ac:dyDescent="0.2">
      <c r="A20" s="71" t="s">
        <v>134</v>
      </c>
      <c r="C20" s="51">
        <v>0</v>
      </c>
      <c r="E20" s="51">
        <v>13.1</v>
      </c>
      <c r="G20" s="37">
        <v>0</v>
      </c>
    </row>
    <row r="21" spans="1:7" x14ac:dyDescent="0.2">
      <c r="A21" s="8" t="s">
        <v>50</v>
      </c>
      <c r="C21" s="51">
        <v>0</v>
      </c>
      <c r="E21" s="51">
        <v>0</v>
      </c>
      <c r="G21" s="37">
        <v>0</v>
      </c>
    </row>
    <row r="22" spans="1:7" x14ac:dyDescent="0.2">
      <c r="A22" s="71" t="s">
        <v>51</v>
      </c>
      <c r="C22" s="51">
        <v>0</v>
      </c>
      <c r="E22" s="51">
        <v>0</v>
      </c>
      <c r="G22" s="37">
        <v>0</v>
      </c>
    </row>
    <row r="23" spans="1:7" x14ac:dyDescent="0.2">
      <c r="A23" s="71" t="s">
        <v>52</v>
      </c>
      <c r="C23" s="51">
        <v>240.60000000000002</v>
      </c>
      <c r="E23" s="51">
        <v>0</v>
      </c>
      <c r="G23" s="37">
        <v>0</v>
      </c>
    </row>
    <row r="24" spans="1:7" x14ac:dyDescent="0.2">
      <c r="A24" s="71" t="s">
        <v>53</v>
      </c>
      <c r="C24" s="51">
        <v>0</v>
      </c>
      <c r="E24" s="51">
        <v>0</v>
      </c>
      <c r="G24" s="37">
        <v>0</v>
      </c>
    </row>
    <row r="25" spans="1:7" x14ac:dyDescent="0.2">
      <c r="A25" s="71" t="s">
        <v>54</v>
      </c>
      <c r="C25" s="51">
        <v>150</v>
      </c>
      <c r="E25" s="51">
        <v>0</v>
      </c>
      <c r="G25" s="37">
        <v>124.8</v>
      </c>
    </row>
    <row r="26" spans="1:7" x14ac:dyDescent="0.2">
      <c r="A26" s="71" t="s">
        <v>135</v>
      </c>
      <c r="C26" s="51">
        <v>0</v>
      </c>
      <c r="E26" s="51">
        <v>0</v>
      </c>
      <c r="G26" s="37">
        <v>0</v>
      </c>
    </row>
    <row r="27" spans="1:7" x14ac:dyDescent="0.2">
      <c r="A27" s="72" t="s">
        <v>136</v>
      </c>
      <c r="C27" s="51"/>
      <c r="E27" s="51"/>
      <c r="G27" s="37">
        <v>0</v>
      </c>
    </row>
    <row r="28" spans="1:7" x14ac:dyDescent="0.2">
      <c r="A28" s="71" t="s">
        <v>57</v>
      </c>
      <c r="C28" s="51">
        <v>22</v>
      </c>
      <c r="E28" s="51">
        <v>17.55</v>
      </c>
      <c r="G28" s="37">
        <v>47.09</v>
      </c>
    </row>
    <row r="29" spans="1:7" x14ac:dyDescent="0.2">
      <c r="A29" s="71"/>
      <c r="C29" s="51"/>
      <c r="E29" s="51"/>
      <c r="G29" s="37"/>
    </row>
    <row r="30" spans="1:7" x14ac:dyDescent="0.2">
      <c r="A30" s="70" t="s">
        <v>58</v>
      </c>
      <c r="C30" s="51"/>
      <c r="E30" s="51"/>
      <c r="G30" s="37"/>
    </row>
    <row r="31" spans="1:7" x14ac:dyDescent="0.2">
      <c r="A31" s="71" t="s">
        <v>59</v>
      </c>
      <c r="C31" s="51">
        <v>603.67860000000007</v>
      </c>
      <c r="E31" s="51">
        <v>867.24</v>
      </c>
      <c r="G31" s="37">
        <v>541.01</v>
      </c>
    </row>
    <row r="32" spans="1:7" x14ac:dyDescent="0.2">
      <c r="A32" s="71" t="s">
        <v>137</v>
      </c>
      <c r="C32" s="51">
        <v>0</v>
      </c>
      <c r="E32" s="51">
        <v>0</v>
      </c>
      <c r="G32" s="37">
        <v>0</v>
      </c>
    </row>
    <row r="33" spans="1:7" x14ac:dyDescent="0.2">
      <c r="A33" s="71"/>
      <c r="C33" s="51">
        <v>0</v>
      </c>
      <c r="E33" s="51">
        <v>42.91</v>
      </c>
      <c r="G33" s="37">
        <v>38.799999999999997</v>
      </c>
    </row>
    <row r="34" spans="1:7" x14ac:dyDescent="0.2">
      <c r="A34" s="71"/>
      <c r="C34" s="51"/>
      <c r="E34" s="51"/>
      <c r="G34" s="37"/>
    </row>
    <row r="35" spans="1:7" x14ac:dyDescent="0.2">
      <c r="A35" s="70" t="s">
        <v>62</v>
      </c>
      <c r="C35" s="51"/>
      <c r="E35" s="51"/>
      <c r="G35" s="37"/>
    </row>
    <row r="36" spans="1:7" x14ac:dyDescent="0.2">
      <c r="A36" s="71" t="s">
        <v>114</v>
      </c>
      <c r="C36" s="51">
        <v>1308.0284499999998</v>
      </c>
      <c r="E36" s="51">
        <v>1303.28</v>
      </c>
      <c r="G36" s="37">
        <v>1277.8699999999999</v>
      </c>
    </row>
    <row r="37" spans="1:7" x14ac:dyDescent="0.2">
      <c r="A37" s="71" t="s">
        <v>138</v>
      </c>
      <c r="C37" s="51">
        <v>0</v>
      </c>
      <c r="E37" s="51">
        <v>0</v>
      </c>
      <c r="G37" s="37">
        <v>0</v>
      </c>
    </row>
    <row r="38" spans="1:7" x14ac:dyDescent="0.2">
      <c r="A38" s="71"/>
      <c r="C38" s="51"/>
      <c r="E38" s="51"/>
      <c r="G38" s="37"/>
    </row>
    <row r="39" spans="1:7" x14ac:dyDescent="0.2">
      <c r="A39" s="70" t="s">
        <v>65</v>
      </c>
      <c r="C39" s="51"/>
      <c r="E39" s="51"/>
      <c r="G39" s="37"/>
    </row>
    <row r="40" spans="1:7" x14ac:dyDescent="0.2">
      <c r="A40" s="71" t="s">
        <v>66</v>
      </c>
      <c r="C40" s="51">
        <v>1600</v>
      </c>
      <c r="E40" s="51">
        <v>1599.9999999999998</v>
      </c>
      <c r="G40" s="37">
        <v>1600</v>
      </c>
    </row>
    <row r="41" spans="1:7" x14ac:dyDescent="0.2">
      <c r="A41" s="71"/>
      <c r="C41" s="51"/>
      <c r="E41" s="51"/>
      <c r="G41" s="16"/>
    </row>
    <row r="42" spans="1:7" x14ac:dyDescent="0.2">
      <c r="A42" s="73" t="s">
        <v>67</v>
      </c>
      <c r="C42" s="39">
        <v>4946.3070499999994</v>
      </c>
      <c r="E42" s="39">
        <v>4398.71</v>
      </c>
      <c r="G42" s="39">
        <v>4213.79</v>
      </c>
    </row>
    <row r="43" spans="1:7" x14ac:dyDescent="0.2">
      <c r="A43" s="9"/>
      <c r="C43" s="49"/>
      <c r="E43" s="83"/>
      <c r="G43" s="20"/>
    </row>
    <row r="44" spans="1:7" x14ac:dyDescent="0.2">
      <c r="A44" s="74" t="s">
        <v>68</v>
      </c>
      <c r="C44" s="39">
        <v>0</v>
      </c>
      <c r="E44" s="39">
        <v>0</v>
      </c>
      <c r="G44" s="39">
        <v>0</v>
      </c>
    </row>
    <row r="45" spans="1:7" x14ac:dyDescent="0.2">
      <c r="A45" s="9"/>
      <c r="C45" s="41"/>
      <c r="E45" s="41"/>
      <c r="G45" s="42"/>
    </row>
    <row r="46" spans="1:7" x14ac:dyDescent="0.2">
      <c r="A46" s="74" t="s">
        <v>69</v>
      </c>
      <c r="C46" s="39">
        <v>0</v>
      </c>
      <c r="E46" s="39">
        <v>547.60999999999967</v>
      </c>
      <c r="G46" s="50">
        <v>-868.79</v>
      </c>
    </row>
    <row r="47" spans="1:7" x14ac:dyDescent="0.2">
      <c r="A47" s="9"/>
      <c r="B47" s="65"/>
      <c r="C47" s="41"/>
      <c r="D47" s="65"/>
      <c r="E47" s="41"/>
      <c r="F47" s="65"/>
      <c r="G47" s="60"/>
    </row>
    <row r="48" spans="1:7" x14ac:dyDescent="0.2">
      <c r="A48" s="9"/>
      <c r="C48" s="28"/>
      <c r="E48" s="132"/>
      <c r="G48" s="28"/>
    </row>
    <row r="49" spans="1:7" x14ac:dyDescent="0.2">
      <c r="A49" s="10" t="s">
        <v>139</v>
      </c>
      <c r="C49" s="63"/>
      <c r="E49" s="79"/>
      <c r="G49" s="63"/>
    </row>
    <row r="50" spans="1:7" x14ac:dyDescent="0.2">
      <c r="A50" s="71" t="s">
        <v>140</v>
      </c>
      <c r="C50" s="51">
        <v>962.40000000000009</v>
      </c>
      <c r="E50" s="51">
        <v>0</v>
      </c>
      <c r="G50" s="51"/>
    </row>
    <row r="51" spans="1:7" x14ac:dyDescent="0.2">
      <c r="A51" s="8" t="s">
        <v>141</v>
      </c>
      <c r="C51" s="51">
        <v>0</v>
      </c>
      <c r="E51" s="51">
        <v>0</v>
      </c>
      <c r="G51" s="51"/>
    </row>
    <row r="52" spans="1:7" x14ac:dyDescent="0.2">
      <c r="A52" s="71" t="s">
        <v>142</v>
      </c>
      <c r="C52" s="37">
        <v>6750</v>
      </c>
      <c r="E52" s="51">
        <v>0</v>
      </c>
      <c r="G52" s="88"/>
    </row>
    <row r="53" spans="1:7" x14ac:dyDescent="0.2">
      <c r="A53" s="71" t="s">
        <v>143</v>
      </c>
      <c r="C53" s="16"/>
      <c r="E53" s="51"/>
      <c r="G53" s="16"/>
    </row>
    <row r="54" spans="1:7" x14ac:dyDescent="0.2">
      <c r="A54" s="71"/>
      <c r="C54" s="16"/>
      <c r="E54" s="51"/>
      <c r="G54" s="16"/>
    </row>
    <row r="55" spans="1:7" x14ac:dyDescent="0.2">
      <c r="A55" s="71"/>
      <c r="C55" s="16"/>
      <c r="E55" s="51"/>
      <c r="G55" s="16"/>
    </row>
    <row r="56" spans="1:7" x14ac:dyDescent="0.2">
      <c r="A56" s="71"/>
      <c r="C56" s="16"/>
      <c r="E56" s="51"/>
      <c r="G56" s="16"/>
    </row>
    <row r="57" spans="1:7" x14ac:dyDescent="0.2">
      <c r="A57" s="75" t="s">
        <v>144</v>
      </c>
      <c r="C57" s="52">
        <v>7712.4</v>
      </c>
      <c r="E57" s="48">
        <v>0</v>
      </c>
      <c r="G57" s="48">
        <v>0</v>
      </c>
    </row>
    <row r="58" spans="1:7" x14ac:dyDescent="0.2">
      <c r="A58" s="76"/>
      <c r="C58" s="54"/>
      <c r="E58" s="49"/>
      <c r="G58" s="49"/>
    </row>
    <row r="59" spans="1:7" x14ac:dyDescent="0.2">
      <c r="A59" s="76"/>
      <c r="C59" s="20"/>
      <c r="E59" s="81"/>
      <c r="G59" s="20"/>
    </row>
    <row r="60" spans="1:7" x14ac:dyDescent="0.2">
      <c r="A60" s="10" t="s">
        <v>145</v>
      </c>
      <c r="C60" s="63"/>
      <c r="E60" s="82"/>
      <c r="G60" s="63"/>
    </row>
    <row r="61" spans="1:7" x14ac:dyDescent="0.2">
      <c r="A61" s="70" t="s">
        <v>120</v>
      </c>
      <c r="C61" s="131">
        <v>4441.5600000000004</v>
      </c>
      <c r="E61" s="78">
        <v>4441.5600000000004</v>
      </c>
      <c r="G61" s="78">
        <v>2841.56</v>
      </c>
    </row>
    <row r="62" spans="1:7" x14ac:dyDescent="0.2">
      <c r="A62" s="71" t="s">
        <v>121</v>
      </c>
      <c r="C62" s="46">
        <v>1600</v>
      </c>
      <c r="E62" s="51">
        <v>1599.9999999999998</v>
      </c>
      <c r="G62" s="51">
        <v>1600</v>
      </c>
    </row>
    <row r="63" spans="1:7" x14ac:dyDescent="0.2">
      <c r="A63" s="71" t="s">
        <v>130</v>
      </c>
      <c r="C63" s="46">
        <v>-7712.4</v>
      </c>
      <c r="D63" s="104"/>
      <c r="E63" s="51">
        <v>0</v>
      </c>
      <c r="F63" s="104"/>
      <c r="G63" s="51">
        <v>0</v>
      </c>
    </row>
    <row r="64" spans="1:7" x14ac:dyDescent="0.2">
      <c r="A64" s="71" t="s">
        <v>122</v>
      </c>
      <c r="C64" s="46">
        <v>0</v>
      </c>
      <c r="E64" s="51">
        <v>0</v>
      </c>
      <c r="G64" s="37">
        <v>0</v>
      </c>
    </row>
    <row r="65" spans="1:7" x14ac:dyDescent="0.2">
      <c r="A65" s="71" t="s">
        <v>123</v>
      </c>
      <c r="C65" s="46">
        <v>0</v>
      </c>
      <c r="E65" s="51">
        <v>12.42</v>
      </c>
      <c r="G65" s="37">
        <v>0</v>
      </c>
    </row>
    <row r="66" spans="1:7" x14ac:dyDescent="0.2">
      <c r="A66" s="75" t="s">
        <v>124</v>
      </c>
      <c r="C66" s="95">
        <v>-1670.3999999999996</v>
      </c>
      <c r="E66" s="48">
        <v>6053.9800000000005</v>
      </c>
      <c r="G66" s="52">
        <v>4441.5599999999995</v>
      </c>
    </row>
    <row r="67" spans="1:7" x14ac:dyDescent="0.2">
      <c r="A67" s="76"/>
      <c r="C67" s="20"/>
      <c r="E67" s="20"/>
      <c r="G67" s="84"/>
    </row>
  </sheetData>
  <mergeCells count="2">
    <mergeCell ref="A1:G1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75" zoomScaleNormal="75" workbookViewId="0">
      <selection activeCell="A3" sqref="A3"/>
    </sheetView>
  </sheetViews>
  <sheetFormatPr defaultRowHeight="12.75" x14ac:dyDescent="0.2"/>
  <cols>
    <col min="1" max="1" width="65.7109375" customWidth="1"/>
    <col min="2" max="2" width="2.7109375" customWidth="1"/>
    <col min="3" max="3" width="14.710937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1" spans="1:7" ht="17.45" customHeight="1" x14ac:dyDescent="0.2">
      <c r="A1" s="92" t="s">
        <v>125</v>
      </c>
      <c r="B1" s="92"/>
      <c r="C1" s="92"/>
      <c r="D1" s="92"/>
      <c r="E1" s="92"/>
      <c r="F1" s="92"/>
      <c r="G1" s="92"/>
    </row>
    <row r="2" spans="1:7" ht="15.75" x14ac:dyDescent="0.2">
      <c r="A2" s="93" t="s">
        <v>159</v>
      </c>
      <c r="B2" s="93"/>
      <c r="C2" s="93"/>
      <c r="D2" s="93"/>
      <c r="E2" s="93"/>
      <c r="F2" s="93"/>
      <c r="G2" s="93"/>
    </row>
    <row r="3" spans="1:7" ht="15.75" x14ac:dyDescent="0.2">
      <c r="A3" s="67">
        <f>'[1]Estate Detailed Summary'!A3</f>
        <v>0</v>
      </c>
      <c r="C3" s="20"/>
      <c r="E3" s="20"/>
      <c r="G3" s="84"/>
    </row>
    <row r="4" spans="1:7" ht="13.15" x14ac:dyDescent="0.25">
      <c r="A4" s="68"/>
      <c r="C4" s="20"/>
      <c r="E4" s="20"/>
      <c r="G4" s="84"/>
    </row>
    <row r="5" spans="1:7" ht="30" customHeight="1" x14ac:dyDescent="0.2">
      <c r="A5" s="107" t="s">
        <v>162</v>
      </c>
      <c r="C5" s="31" t="s">
        <v>127</v>
      </c>
      <c r="E5" s="31" t="s">
        <v>128</v>
      </c>
      <c r="G5" s="85" t="s">
        <v>129</v>
      </c>
    </row>
    <row r="6" spans="1:7" ht="13.15" x14ac:dyDescent="0.25">
      <c r="A6" s="13"/>
      <c r="C6" s="32"/>
      <c r="E6" s="32"/>
      <c r="G6" s="86"/>
    </row>
    <row r="7" spans="1:7" x14ac:dyDescent="0.2">
      <c r="A7" s="69" t="s">
        <v>38</v>
      </c>
      <c r="C7" s="44">
        <v>7003.9635500000004</v>
      </c>
      <c r="E7" s="59">
        <v>7003.96</v>
      </c>
      <c r="G7" s="59">
        <v>4297</v>
      </c>
    </row>
    <row r="8" spans="1:7" x14ac:dyDescent="0.2">
      <c r="A8" s="13"/>
      <c r="C8" s="32"/>
      <c r="E8" s="32"/>
      <c r="G8" s="62"/>
    </row>
    <row r="9" spans="1:7" x14ac:dyDescent="0.2">
      <c r="A9" s="10" t="s">
        <v>39</v>
      </c>
      <c r="C9" s="35"/>
      <c r="E9" s="63"/>
      <c r="G9" s="63"/>
    </row>
    <row r="10" spans="1:7" x14ac:dyDescent="0.2">
      <c r="A10" s="70" t="s">
        <v>40</v>
      </c>
      <c r="C10" s="51"/>
      <c r="E10" s="16"/>
      <c r="G10" s="16"/>
    </row>
    <row r="11" spans="1:7" x14ac:dyDescent="0.2">
      <c r="A11" s="71" t="s">
        <v>41</v>
      </c>
      <c r="C11" s="51">
        <v>75</v>
      </c>
      <c r="E11" s="51">
        <v>85</v>
      </c>
      <c r="G11" s="37">
        <v>0</v>
      </c>
    </row>
    <row r="12" spans="1:7" x14ac:dyDescent="0.2">
      <c r="A12" s="71" t="s">
        <v>42</v>
      </c>
      <c r="C12" s="51">
        <v>238</v>
      </c>
      <c r="E12" s="51">
        <v>235.21</v>
      </c>
      <c r="G12" s="37">
        <v>0</v>
      </c>
    </row>
    <row r="13" spans="1:7" x14ac:dyDescent="0.2">
      <c r="A13" s="8" t="s">
        <v>43</v>
      </c>
      <c r="C13" s="51">
        <v>150</v>
      </c>
      <c r="E13" s="51">
        <v>0</v>
      </c>
      <c r="G13" s="37">
        <v>360</v>
      </c>
    </row>
    <row r="14" spans="1:7" x14ac:dyDescent="0.2">
      <c r="A14" s="71" t="s">
        <v>44</v>
      </c>
      <c r="C14" s="51">
        <v>193</v>
      </c>
      <c r="E14" s="51">
        <v>0</v>
      </c>
      <c r="G14" s="37">
        <v>43.56</v>
      </c>
    </row>
    <row r="15" spans="1:7" x14ac:dyDescent="0.2">
      <c r="A15" s="71" t="s">
        <v>45</v>
      </c>
      <c r="C15" s="51">
        <v>177</v>
      </c>
      <c r="E15" s="51">
        <v>191.03</v>
      </c>
      <c r="G15" s="37">
        <v>178.37</v>
      </c>
    </row>
    <row r="16" spans="1:7" x14ac:dyDescent="0.2">
      <c r="A16" s="71" t="s">
        <v>133</v>
      </c>
      <c r="C16" s="51">
        <v>300</v>
      </c>
      <c r="E16" s="51">
        <v>62</v>
      </c>
      <c r="G16" s="37">
        <v>120</v>
      </c>
    </row>
    <row r="17" spans="1:7" x14ac:dyDescent="0.2">
      <c r="A17" s="71" t="s">
        <v>46</v>
      </c>
      <c r="C17" s="51">
        <v>0</v>
      </c>
      <c r="E17" s="51">
        <v>0</v>
      </c>
      <c r="G17" s="37">
        <v>0</v>
      </c>
    </row>
    <row r="18" spans="1:7" x14ac:dyDescent="0.2">
      <c r="A18" s="71" t="s">
        <v>47</v>
      </c>
      <c r="C18" s="51">
        <v>0</v>
      </c>
      <c r="E18" s="51">
        <v>0</v>
      </c>
      <c r="G18" s="37">
        <v>0</v>
      </c>
    </row>
    <row r="19" spans="1:7" x14ac:dyDescent="0.2">
      <c r="A19" s="71" t="s">
        <v>48</v>
      </c>
      <c r="C19" s="51">
        <v>0</v>
      </c>
      <c r="E19" s="51">
        <v>0</v>
      </c>
      <c r="G19" s="37">
        <v>0</v>
      </c>
    </row>
    <row r="20" spans="1:7" x14ac:dyDescent="0.2">
      <c r="A20" s="71" t="s">
        <v>134</v>
      </c>
      <c r="C20" s="51">
        <v>0</v>
      </c>
      <c r="E20" s="51">
        <v>13.1</v>
      </c>
      <c r="G20" s="37">
        <v>0</v>
      </c>
    </row>
    <row r="21" spans="1:7" x14ac:dyDescent="0.2">
      <c r="A21" s="8" t="s">
        <v>50</v>
      </c>
      <c r="C21" s="51">
        <v>0</v>
      </c>
      <c r="E21" s="51">
        <v>0</v>
      </c>
      <c r="G21" s="37">
        <v>0</v>
      </c>
    </row>
    <row r="22" spans="1:7" x14ac:dyDescent="0.2">
      <c r="A22" s="71" t="s">
        <v>51</v>
      </c>
      <c r="C22" s="51">
        <v>0</v>
      </c>
      <c r="E22" s="51">
        <v>0</v>
      </c>
      <c r="G22" s="37">
        <v>0</v>
      </c>
    </row>
    <row r="23" spans="1:7" x14ac:dyDescent="0.2">
      <c r="A23" s="71" t="s">
        <v>52</v>
      </c>
      <c r="C23" s="51">
        <v>384.8</v>
      </c>
      <c r="E23" s="51">
        <v>0</v>
      </c>
      <c r="G23" s="37">
        <v>0</v>
      </c>
    </row>
    <row r="24" spans="1:7" x14ac:dyDescent="0.2">
      <c r="A24" s="71" t="s">
        <v>53</v>
      </c>
      <c r="C24" s="51">
        <v>0</v>
      </c>
      <c r="E24" s="51">
        <v>0</v>
      </c>
      <c r="G24" s="37">
        <v>0</v>
      </c>
    </row>
    <row r="25" spans="1:7" x14ac:dyDescent="0.2">
      <c r="A25" s="71" t="s">
        <v>54</v>
      </c>
      <c r="C25" s="51">
        <v>150</v>
      </c>
      <c r="E25" s="51">
        <v>0</v>
      </c>
      <c r="G25" s="37">
        <v>0</v>
      </c>
    </row>
    <row r="26" spans="1:7" x14ac:dyDescent="0.2">
      <c r="A26" s="71" t="s">
        <v>135</v>
      </c>
      <c r="C26" s="51">
        <v>0</v>
      </c>
      <c r="E26" s="51">
        <v>0</v>
      </c>
      <c r="G26" s="37">
        <v>0</v>
      </c>
    </row>
    <row r="27" spans="1:7" x14ac:dyDescent="0.2">
      <c r="A27" s="72" t="s">
        <v>136</v>
      </c>
      <c r="C27" s="51">
        <v>0</v>
      </c>
      <c r="E27" s="51">
        <v>0</v>
      </c>
      <c r="G27" s="37">
        <v>0</v>
      </c>
    </row>
    <row r="28" spans="1:7" x14ac:dyDescent="0.2">
      <c r="A28" s="71" t="s">
        <v>57</v>
      </c>
      <c r="C28" s="51">
        <v>22</v>
      </c>
      <c r="E28" s="51">
        <v>17.55</v>
      </c>
      <c r="G28" s="57">
        <v>47.09</v>
      </c>
    </row>
    <row r="29" spans="1:7" x14ac:dyDescent="0.2">
      <c r="A29" s="71"/>
      <c r="C29" s="51"/>
      <c r="E29" s="51"/>
      <c r="G29" s="37"/>
    </row>
    <row r="30" spans="1:7" x14ac:dyDescent="0.2">
      <c r="A30" s="70" t="s">
        <v>58</v>
      </c>
      <c r="C30" s="51"/>
      <c r="E30" s="51"/>
      <c r="G30" s="37"/>
    </row>
    <row r="31" spans="1:7" x14ac:dyDescent="0.2">
      <c r="A31" s="71" t="s">
        <v>59</v>
      </c>
      <c r="C31" s="51">
        <v>787.6386</v>
      </c>
      <c r="E31" s="51">
        <v>908.92</v>
      </c>
      <c r="G31" s="37">
        <v>919.69</v>
      </c>
    </row>
    <row r="32" spans="1:7" x14ac:dyDescent="0.2">
      <c r="A32" s="71" t="s">
        <v>137</v>
      </c>
      <c r="C32" s="51">
        <v>0</v>
      </c>
      <c r="E32" s="37">
        <v>0</v>
      </c>
      <c r="G32" s="37">
        <v>0</v>
      </c>
    </row>
    <row r="33" spans="1:7" x14ac:dyDescent="0.2">
      <c r="A33" s="71"/>
      <c r="C33" s="37">
        <v>0</v>
      </c>
      <c r="E33" s="51">
        <v>0</v>
      </c>
      <c r="G33" s="37">
        <v>0</v>
      </c>
    </row>
    <row r="34" spans="1:7" x14ac:dyDescent="0.2">
      <c r="A34" s="71"/>
      <c r="C34" s="51"/>
      <c r="E34" s="51"/>
      <c r="G34" s="37"/>
    </row>
    <row r="35" spans="1:7" x14ac:dyDescent="0.2">
      <c r="A35" s="70" t="s">
        <v>62</v>
      </c>
      <c r="C35" s="51"/>
      <c r="E35" s="51"/>
      <c r="G35" s="37"/>
    </row>
    <row r="36" spans="1:7" x14ac:dyDescent="0.2">
      <c r="A36" s="71" t="s">
        <v>114</v>
      </c>
      <c r="C36" s="51">
        <v>2026.52495</v>
      </c>
      <c r="E36" s="51">
        <v>2019.34</v>
      </c>
      <c r="G36" s="37">
        <v>1979.77</v>
      </c>
    </row>
    <row r="37" spans="1:7" x14ac:dyDescent="0.2">
      <c r="A37" s="71" t="s">
        <v>138</v>
      </c>
      <c r="C37" s="51">
        <v>0</v>
      </c>
      <c r="E37" s="51">
        <v>0</v>
      </c>
      <c r="G37" s="51">
        <v>0</v>
      </c>
    </row>
    <row r="38" spans="1:7" x14ac:dyDescent="0.2">
      <c r="A38" s="71"/>
      <c r="C38" s="51"/>
      <c r="E38" s="51"/>
      <c r="G38" s="37"/>
    </row>
    <row r="39" spans="1:7" x14ac:dyDescent="0.2">
      <c r="A39" s="70" t="s">
        <v>65</v>
      </c>
      <c r="C39" s="51"/>
      <c r="E39" s="51"/>
      <c r="G39" s="37"/>
    </row>
    <row r="40" spans="1:7" x14ac:dyDescent="0.2">
      <c r="A40" s="71" t="s">
        <v>66</v>
      </c>
      <c r="C40" s="51">
        <v>2500</v>
      </c>
      <c r="E40" s="51">
        <v>2500</v>
      </c>
      <c r="G40" s="37">
        <v>2500</v>
      </c>
    </row>
    <row r="41" spans="1:7" x14ac:dyDescent="0.2">
      <c r="A41" s="71"/>
      <c r="C41" s="51"/>
      <c r="E41" s="51"/>
      <c r="G41" s="16"/>
    </row>
    <row r="42" spans="1:7" x14ac:dyDescent="0.2">
      <c r="A42" s="73" t="s">
        <v>67</v>
      </c>
      <c r="C42" s="39">
        <v>7003.9635500000004</v>
      </c>
      <c r="E42" s="39">
        <v>6032.15</v>
      </c>
      <c r="G42" s="39">
        <v>6148.48</v>
      </c>
    </row>
    <row r="43" spans="1:7" x14ac:dyDescent="0.2">
      <c r="A43" s="9"/>
      <c r="C43" s="49"/>
      <c r="E43" s="81"/>
      <c r="G43" s="20"/>
    </row>
    <row r="44" spans="1:7" x14ac:dyDescent="0.2">
      <c r="A44" s="74" t="s">
        <v>68</v>
      </c>
      <c r="C44" s="39">
        <v>0</v>
      </c>
      <c r="E44" s="39">
        <v>0</v>
      </c>
      <c r="G44" s="39">
        <v>0</v>
      </c>
    </row>
    <row r="45" spans="1:7" x14ac:dyDescent="0.2">
      <c r="A45" s="9"/>
      <c r="C45" s="41"/>
      <c r="E45" s="41"/>
      <c r="G45" s="42"/>
    </row>
    <row r="46" spans="1:7" x14ac:dyDescent="0.2">
      <c r="A46" s="74" t="s">
        <v>69</v>
      </c>
      <c r="C46" s="39">
        <v>0</v>
      </c>
      <c r="E46" s="39">
        <v>971.8100000000004</v>
      </c>
      <c r="G46" s="50">
        <v>-1851.4799999999996</v>
      </c>
    </row>
    <row r="47" spans="1:7" x14ac:dyDescent="0.2">
      <c r="A47" s="9"/>
      <c r="C47" s="28"/>
      <c r="E47" s="56"/>
      <c r="G47" s="28"/>
    </row>
    <row r="48" spans="1:7" x14ac:dyDescent="0.2">
      <c r="A48" s="68"/>
      <c r="C48" s="20"/>
      <c r="E48" s="81"/>
      <c r="G48" s="20"/>
    </row>
    <row r="49" spans="1:7" x14ac:dyDescent="0.2">
      <c r="A49" s="10" t="s">
        <v>139</v>
      </c>
      <c r="C49" s="63"/>
      <c r="E49" s="82"/>
      <c r="G49" s="63"/>
    </row>
    <row r="50" spans="1:7" x14ac:dyDescent="0.2">
      <c r="A50" s="71" t="s">
        <v>140</v>
      </c>
      <c r="C50" s="51">
        <v>384.8</v>
      </c>
      <c r="E50" s="51">
        <v>1555.2</v>
      </c>
      <c r="G50" s="51"/>
    </row>
    <row r="51" spans="1:7" x14ac:dyDescent="0.2">
      <c r="A51" s="8" t="s">
        <v>141</v>
      </c>
      <c r="C51" s="51">
        <v>0</v>
      </c>
      <c r="E51" s="51">
        <v>0</v>
      </c>
      <c r="G51" s="51"/>
    </row>
    <row r="52" spans="1:7" x14ac:dyDescent="0.2">
      <c r="A52" s="71" t="s">
        <v>142</v>
      </c>
      <c r="C52" s="37">
        <v>6250</v>
      </c>
      <c r="E52" s="51">
        <v>0</v>
      </c>
      <c r="G52" s="88"/>
    </row>
    <row r="53" spans="1:7" x14ac:dyDescent="0.2">
      <c r="A53" s="71" t="s">
        <v>143</v>
      </c>
      <c r="C53" s="16"/>
      <c r="E53" s="51"/>
      <c r="G53" s="16"/>
    </row>
    <row r="54" spans="1:7" x14ac:dyDescent="0.2">
      <c r="A54" s="71"/>
      <c r="C54" s="16"/>
      <c r="E54" s="51"/>
      <c r="G54" s="16"/>
    </row>
    <row r="55" spans="1:7" x14ac:dyDescent="0.2">
      <c r="A55" s="71"/>
      <c r="C55" s="16"/>
      <c r="E55" s="51"/>
      <c r="G55" s="16"/>
    </row>
    <row r="56" spans="1:7" x14ac:dyDescent="0.2">
      <c r="A56" s="71"/>
      <c r="C56" s="16"/>
      <c r="E56" s="51"/>
      <c r="G56" s="16"/>
    </row>
    <row r="57" spans="1:7" x14ac:dyDescent="0.2">
      <c r="A57" s="75" t="s">
        <v>144</v>
      </c>
      <c r="C57" s="52">
        <v>6634.8</v>
      </c>
      <c r="E57" s="48">
        <v>1555.2</v>
      </c>
      <c r="G57" s="48">
        <v>0</v>
      </c>
    </row>
    <row r="58" spans="1:7" x14ac:dyDescent="0.2">
      <c r="A58" s="76"/>
      <c r="C58" s="54"/>
      <c r="E58" s="49"/>
      <c r="G58" s="49"/>
    </row>
    <row r="59" spans="1:7" x14ac:dyDescent="0.2">
      <c r="A59" s="76"/>
      <c r="C59" s="20"/>
      <c r="E59" s="81"/>
      <c r="G59" s="20"/>
    </row>
    <row r="60" spans="1:7" x14ac:dyDescent="0.2">
      <c r="A60" s="10" t="s">
        <v>145</v>
      </c>
      <c r="C60" s="63"/>
      <c r="E60" s="82"/>
      <c r="G60" s="63"/>
    </row>
    <row r="61" spans="1:7" x14ac:dyDescent="0.2">
      <c r="A61" s="70" t="s">
        <v>120</v>
      </c>
      <c r="C61" s="78">
        <v>5624.22</v>
      </c>
      <c r="E61" s="78">
        <v>5624.22</v>
      </c>
      <c r="G61" s="78">
        <v>3124.22</v>
      </c>
    </row>
    <row r="62" spans="1:7" x14ac:dyDescent="0.2">
      <c r="A62" s="71" t="s">
        <v>121</v>
      </c>
      <c r="C62" s="51">
        <v>2500</v>
      </c>
      <c r="E62" s="51">
        <v>2500</v>
      </c>
      <c r="G62" s="51">
        <v>2500</v>
      </c>
    </row>
    <row r="63" spans="1:7" x14ac:dyDescent="0.2">
      <c r="A63" s="71" t="s">
        <v>130</v>
      </c>
      <c r="C63" s="51">
        <v>-6634.8</v>
      </c>
      <c r="D63" s="104"/>
      <c r="E63" s="51">
        <v>-1555.2</v>
      </c>
      <c r="F63" s="104"/>
      <c r="G63" s="51">
        <v>0</v>
      </c>
    </row>
    <row r="64" spans="1:7" x14ac:dyDescent="0.2">
      <c r="A64" s="71" t="s">
        <v>122</v>
      </c>
      <c r="C64" s="37">
        <v>0</v>
      </c>
      <c r="E64" s="51">
        <v>0</v>
      </c>
      <c r="G64" s="37">
        <v>0</v>
      </c>
    </row>
    <row r="65" spans="1:7" x14ac:dyDescent="0.2">
      <c r="A65" s="71" t="s">
        <v>123</v>
      </c>
      <c r="C65" s="37">
        <v>0</v>
      </c>
      <c r="E65" s="51">
        <v>15.72</v>
      </c>
      <c r="G65" s="37">
        <v>0</v>
      </c>
    </row>
    <row r="66" spans="1:7" x14ac:dyDescent="0.2">
      <c r="A66" s="75" t="s">
        <v>124</v>
      </c>
      <c r="C66" s="52">
        <v>1489.1999999999998</v>
      </c>
      <c r="E66" s="48">
        <v>6584.7400000000007</v>
      </c>
      <c r="G66" s="52">
        <v>5624.2199999999993</v>
      </c>
    </row>
    <row r="67" spans="1:7" x14ac:dyDescent="0.2">
      <c r="A67" s="76"/>
      <c r="C67" s="20"/>
      <c r="E67" s="20"/>
      <c r="G67" s="28"/>
    </row>
  </sheetData>
  <mergeCells count="2">
    <mergeCell ref="A1:G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75" zoomScaleNormal="75" workbookViewId="0">
      <selection activeCell="A3" sqref="A3"/>
    </sheetView>
  </sheetViews>
  <sheetFormatPr defaultRowHeight="12.75" x14ac:dyDescent="0.2"/>
  <cols>
    <col min="1" max="1" width="65.7109375" customWidth="1"/>
    <col min="2" max="2" width="2.7109375" customWidth="1"/>
    <col min="3" max="3" width="14.710937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1" spans="1:7" ht="17.45" customHeight="1" x14ac:dyDescent="0.2">
      <c r="A1" s="92" t="s">
        <v>125</v>
      </c>
      <c r="B1" s="92"/>
      <c r="C1" s="92"/>
      <c r="D1" s="92"/>
      <c r="E1" s="92"/>
      <c r="F1" s="92"/>
      <c r="G1" s="92"/>
    </row>
    <row r="2" spans="1:7" ht="15.75" x14ac:dyDescent="0.2">
      <c r="A2" s="93" t="s">
        <v>163</v>
      </c>
      <c r="B2" s="93"/>
      <c r="C2" s="93"/>
      <c r="D2" s="93"/>
      <c r="E2" s="93"/>
      <c r="F2" s="93"/>
      <c r="G2" s="93"/>
    </row>
    <row r="3" spans="1:7" ht="15.75" x14ac:dyDescent="0.2">
      <c r="A3" s="67">
        <f>'[1]Estate Detailed Summary'!A3</f>
        <v>0</v>
      </c>
      <c r="C3" s="20"/>
      <c r="E3" s="20"/>
      <c r="G3" s="84"/>
    </row>
    <row r="4" spans="1:7" ht="13.15" x14ac:dyDescent="0.25">
      <c r="A4" s="68"/>
      <c r="C4" s="20"/>
      <c r="E4" s="20"/>
      <c r="G4" s="84"/>
    </row>
    <row r="5" spans="1:7" ht="30" customHeight="1" x14ac:dyDescent="0.2">
      <c r="A5" s="96" t="s">
        <v>164</v>
      </c>
      <c r="C5" s="31" t="s">
        <v>127</v>
      </c>
      <c r="E5" s="31" t="s">
        <v>128</v>
      </c>
      <c r="G5" s="85" t="s">
        <v>129</v>
      </c>
    </row>
    <row r="6" spans="1:7" ht="13.15" x14ac:dyDescent="0.25">
      <c r="A6" s="13"/>
      <c r="C6" s="32"/>
      <c r="E6" s="32"/>
      <c r="G6" s="86"/>
    </row>
    <row r="7" spans="1:7" x14ac:dyDescent="0.2">
      <c r="A7" s="69" t="s">
        <v>38</v>
      </c>
      <c r="C7" s="44">
        <v>11054.26125</v>
      </c>
      <c r="E7" s="59">
        <v>11054.29</v>
      </c>
      <c r="G7" s="59">
        <v>9199.9699999999993</v>
      </c>
    </row>
    <row r="8" spans="1:7" x14ac:dyDescent="0.2">
      <c r="A8" s="13"/>
      <c r="C8" s="32"/>
      <c r="E8" s="32"/>
      <c r="G8" s="62"/>
    </row>
    <row r="9" spans="1:7" x14ac:dyDescent="0.2">
      <c r="A9" s="10" t="s">
        <v>39</v>
      </c>
      <c r="C9" s="35"/>
      <c r="E9" s="63"/>
      <c r="G9" s="63"/>
    </row>
    <row r="10" spans="1:7" x14ac:dyDescent="0.2">
      <c r="A10" s="70" t="s">
        <v>40</v>
      </c>
      <c r="C10" s="51"/>
      <c r="E10" s="16"/>
      <c r="G10" s="16"/>
    </row>
    <row r="11" spans="1:7" x14ac:dyDescent="0.2">
      <c r="A11" s="71" t="s">
        <v>41</v>
      </c>
      <c r="C11" s="51">
        <v>200</v>
      </c>
      <c r="E11" s="51">
        <v>79.8</v>
      </c>
      <c r="G11" s="37">
        <v>0</v>
      </c>
    </row>
    <row r="12" spans="1:7" x14ac:dyDescent="0.2">
      <c r="A12" s="71" t="s">
        <v>42</v>
      </c>
      <c r="C12" s="51">
        <v>771</v>
      </c>
      <c r="E12" s="51">
        <v>733.34999999999991</v>
      </c>
      <c r="G12" s="37">
        <v>504</v>
      </c>
    </row>
    <row r="13" spans="1:7" x14ac:dyDescent="0.2">
      <c r="A13" s="8" t="s">
        <v>43</v>
      </c>
      <c r="C13" s="51">
        <v>250</v>
      </c>
      <c r="E13" s="51">
        <v>0</v>
      </c>
      <c r="G13" s="37">
        <v>0</v>
      </c>
    </row>
    <row r="14" spans="1:7" x14ac:dyDescent="0.2">
      <c r="A14" s="71" t="s">
        <v>44</v>
      </c>
      <c r="C14" s="51">
        <v>140</v>
      </c>
      <c r="E14" s="51">
        <v>0</v>
      </c>
      <c r="G14" s="37">
        <v>141.56</v>
      </c>
    </row>
    <row r="15" spans="1:7" x14ac:dyDescent="0.2">
      <c r="A15" s="71" t="s">
        <v>45</v>
      </c>
      <c r="C15" s="51">
        <v>650</v>
      </c>
      <c r="E15" s="51">
        <v>844.66</v>
      </c>
      <c r="G15" s="37">
        <v>587.13</v>
      </c>
    </row>
    <row r="16" spans="1:7" x14ac:dyDescent="0.2">
      <c r="A16" s="71" t="s">
        <v>133</v>
      </c>
      <c r="C16" s="51">
        <v>1000</v>
      </c>
      <c r="E16" s="51">
        <v>475</v>
      </c>
      <c r="G16" s="37">
        <v>660</v>
      </c>
    </row>
    <row r="17" spans="1:7" x14ac:dyDescent="0.2">
      <c r="A17" s="71" t="s">
        <v>46</v>
      </c>
      <c r="C17" s="51">
        <v>0</v>
      </c>
      <c r="E17" s="51">
        <v>0</v>
      </c>
      <c r="G17" s="37">
        <v>0</v>
      </c>
    </row>
    <row r="18" spans="1:7" x14ac:dyDescent="0.2">
      <c r="A18" s="71" t="s">
        <v>47</v>
      </c>
      <c r="C18" s="51">
        <v>0</v>
      </c>
      <c r="E18" s="51">
        <v>0</v>
      </c>
      <c r="G18" s="37">
        <v>0</v>
      </c>
    </row>
    <row r="19" spans="1:7" x14ac:dyDescent="0.2">
      <c r="A19" s="71" t="s">
        <v>48</v>
      </c>
      <c r="C19" s="51">
        <v>0</v>
      </c>
      <c r="E19" s="51">
        <v>0</v>
      </c>
      <c r="G19" s="37">
        <v>0</v>
      </c>
    </row>
    <row r="20" spans="1:7" x14ac:dyDescent="0.2">
      <c r="A20" s="71" t="s">
        <v>134</v>
      </c>
      <c r="C20" s="51">
        <v>0</v>
      </c>
      <c r="E20" s="51">
        <v>42.62</v>
      </c>
      <c r="G20" s="37">
        <v>0</v>
      </c>
    </row>
    <row r="21" spans="1:7" x14ac:dyDescent="0.2">
      <c r="A21" s="8" t="s">
        <v>50</v>
      </c>
      <c r="C21" s="51">
        <v>0</v>
      </c>
      <c r="E21" s="51">
        <v>0</v>
      </c>
      <c r="G21" s="37">
        <v>0</v>
      </c>
    </row>
    <row r="22" spans="1:7" x14ac:dyDescent="0.2">
      <c r="A22" s="71" t="s">
        <v>51</v>
      </c>
      <c r="C22" s="51">
        <v>100</v>
      </c>
      <c r="E22" s="51">
        <v>39.880000000000003</v>
      </c>
      <c r="G22" s="37">
        <v>0</v>
      </c>
    </row>
    <row r="23" spans="1:7" x14ac:dyDescent="0.2">
      <c r="A23" s="71" t="s">
        <v>52</v>
      </c>
      <c r="C23" s="51">
        <v>529.20000000000005</v>
      </c>
      <c r="E23" s="51">
        <v>0</v>
      </c>
      <c r="G23" s="37">
        <v>0</v>
      </c>
    </row>
    <row r="24" spans="1:7" x14ac:dyDescent="0.2">
      <c r="A24" s="71" t="s">
        <v>53</v>
      </c>
      <c r="C24" s="51">
        <v>0</v>
      </c>
      <c r="E24" s="51">
        <v>0</v>
      </c>
      <c r="G24" s="37">
        <v>0</v>
      </c>
    </row>
    <row r="25" spans="1:7" x14ac:dyDescent="0.2">
      <c r="A25" s="71" t="s">
        <v>54</v>
      </c>
      <c r="C25" s="51">
        <v>150</v>
      </c>
      <c r="E25" s="51">
        <v>0</v>
      </c>
      <c r="G25" s="37">
        <v>0</v>
      </c>
    </row>
    <row r="26" spans="1:7" x14ac:dyDescent="0.2">
      <c r="A26" s="71" t="s">
        <v>135</v>
      </c>
      <c r="C26" s="51">
        <v>0</v>
      </c>
      <c r="E26" s="51">
        <v>0</v>
      </c>
      <c r="G26" s="37">
        <v>0</v>
      </c>
    </row>
    <row r="27" spans="1:7" x14ac:dyDescent="0.2">
      <c r="A27" s="72" t="s">
        <v>136</v>
      </c>
      <c r="C27" s="51">
        <v>0</v>
      </c>
      <c r="E27" s="51">
        <v>0</v>
      </c>
      <c r="G27" s="37">
        <v>0</v>
      </c>
    </row>
    <row r="28" spans="1:7" x14ac:dyDescent="0.2">
      <c r="A28" s="71" t="s">
        <v>57</v>
      </c>
      <c r="C28" s="51">
        <v>69</v>
      </c>
      <c r="E28" s="51">
        <v>57.1</v>
      </c>
      <c r="G28" s="37">
        <v>81.25</v>
      </c>
    </row>
    <row r="29" spans="1:7" x14ac:dyDescent="0.2">
      <c r="A29" s="71"/>
      <c r="C29" s="51"/>
      <c r="E29" s="51"/>
      <c r="G29" s="37"/>
    </row>
    <row r="30" spans="1:7" x14ac:dyDescent="0.2">
      <c r="A30" s="70" t="s">
        <v>58</v>
      </c>
      <c r="C30" s="51"/>
      <c r="E30" s="51"/>
      <c r="G30" s="37"/>
    </row>
    <row r="31" spans="1:7" x14ac:dyDescent="0.2">
      <c r="A31" s="71" t="s">
        <v>59</v>
      </c>
      <c r="C31" s="51">
        <v>774.66059999999993</v>
      </c>
      <c r="E31" s="51">
        <v>1209.4000000000001</v>
      </c>
      <c r="G31" s="37">
        <v>798.23</v>
      </c>
    </row>
    <row r="32" spans="1:7" x14ac:dyDescent="0.2">
      <c r="A32" s="71" t="s">
        <v>137</v>
      </c>
      <c r="C32" s="51">
        <v>0</v>
      </c>
      <c r="E32" s="51">
        <v>0</v>
      </c>
      <c r="G32" s="37">
        <v>0</v>
      </c>
    </row>
    <row r="33" spans="1:7" x14ac:dyDescent="0.2">
      <c r="A33" s="71"/>
      <c r="C33" s="51">
        <v>0</v>
      </c>
      <c r="E33" s="88">
        <v>0</v>
      </c>
      <c r="G33" s="37">
        <v>0</v>
      </c>
    </row>
    <row r="34" spans="1:7" x14ac:dyDescent="0.2">
      <c r="A34" s="71"/>
      <c r="C34" s="51"/>
      <c r="E34" s="51"/>
      <c r="G34" s="37"/>
    </row>
    <row r="35" spans="1:7" x14ac:dyDescent="0.2">
      <c r="A35" s="70" t="s">
        <v>62</v>
      </c>
      <c r="C35" s="51"/>
      <c r="E35" s="51"/>
      <c r="G35" s="37"/>
    </row>
    <row r="36" spans="1:7" x14ac:dyDescent="0.2">
      <c r="A36" s="71" t="s">
        <v>114</v>
      </c>
      <c r="C36" s="51">
        <v>4670.4006499999996</v>
      </c>
      <c r="E36" s="51">
        <v>4654.1000000000004</v>
      </c>
      <c r="G36" s="37">
        <v>4561.99</v>
      </c>
    </row>
    <row r="37" spans="1:7" x14ac:dyDescent="0.2">
      <c r="A37" s="71" t="s">
        <v>138</v>
      </c>
      <c r="C37" s="51">
        <v>0</v>
      </c>
      <c r="E37" s="51">
        <v>0</v>
      </c>
      <c r="G37" s="37">
        <v>0</v>
      </c>
    </row>
    <row r="38" spans="1:7" x14ac:dyDescent="0.2">
      <c r="A38" s="71"/>
      <c r="C38" s="51"/>
      <c r="E38" s="51"/>
      <c r="G38" s="37"/>
    </row>
    <row r="39" spans="1:7" x14ac:dyDescent="0.2">
      <c r="A39" s="70" t="s">
        <v>65</v>
      </c>
      <c r="C39" s="51"/>
      <c r="E39" s="51"/>
      <c r="G39" s="37"/>
    </row>
    <row r="40" spans="1:7" x14ac:dyDescent="0.2">
      <c r="A40" s="71" t="s">
        <v>66</v>
      </c>
      <c r="C40" s="51">
        <v>1750</v>
      </c>
      <c r="E40" s="51">
        <v>1749.9999999999998</v>
      </c>
      <c r="G40" s="37">
        <v>1750</v>
      </c>
    </row>
    <row r="41" spans="1:7" x14ac:dyDescent="0.2">
      <c r="A41" s="71"/>
      <c r="C41" s="51"/>
      <c r="E41" s="51"/>
      <c r="G41" s="16"/>
    </row>
    <row r="42" spans="1:7" x14ac:dyDescent="0.2">
      <c r="A42" s="73" t="s">
        <v>67</v>
      </c>
      <c r="C42" s="39">
        <v>11054.26125</v>
      </c>
      <c r="E42" s="39">
        <v>9885.91</v>
      </c>
      <c r="G42" s="39">
        <v>9084.16</v>
      </c>
    </row>
    <row r="43" spans="1:7" x14ac:dyDescent="0.2">
      <c r="A43" s="9"/>
      <c r="C43" s="49"/>
      <c r="E43" s="81"/>
      <c r="G43" s="20"/>
    </row>
    <row r="44" spans="1:7" x14ac:dyDescent="0.2">
      <c r="A44" s="74" t="s">
        <v>68</v>
      </c>
      <c r="C44" s="39">
        <v>0</v>
      </c>
      <c r="E44" s="39">
        <v>0</v>
      </c>
      <c r="G44" s="39">
        <v>0</v>
      </c>
    </row>
    <row r="45" spans="1:7" x14ac:dyDescent="0.2">
      <c r="A45" s="9"/>
      <c r="C45" s="41"/>
      <c r="E45" s="41"/>
      <c r="G45" s="42"/>
    </row>
    <row r="46" spans="1:7" x14ac:dyDescent="0.2">
      <c r="A46" s="74" t="s">
        <v>69</v>
      </c>
      <c r="C46" s="39">
        <v>0</v>
      </c>
      <c r="E46" s="39">
        <v>1168.380000000001</v>
      </c>
      <c r="G46" s="50">
        <v>115.80999999999949</v>
      </c>
    </row>
    <row r="47" spans="1:7" x14ac:dyDescent="0.2">
      <c r="A47" s="9"/>
      <c r="C47" s="28"/>
      <c r="E47" s="56"/>
      <c r="G47" s="28"/>
    </row>
    <row r="48" spans="1:7" x14ac:dyDescent="0.2">
      <c r="A48" s="68"/>
      <c r="C48" s="20"/>
      <c r="E48" s="81"/>
      <c r="G48" s="20"/>
    </row>
    <row r="49" spans="1:7" x14ac:dyDescent="0.2">
      <c r="A49" s="10" t="s">
        <v>139</v>
      </c>
      <c r="C49" s="63"/>
      <c r="E49" s="82"/>
      <c r="G49" s="63"/>
    </row>
    <row r="50" spans="1:7" x14ac:dyDescent="0.2">
      <c r="A50" s="71" t="s">
        <v>140</v>
      </c>
      <c r="C50" s="51">
        <v>2116.8000000000002</v>
      </c>
      <c r="E50" s="51">
        <v>0</v>
      </c>
      <c r="G50" s="51"/>
    </row>
    <row r="51" spans="1:7" x14ac:dyDescent="0.2">
      <c r="A51" s="8" t="s">
        <v>141</v>
      </c>
      <c r="C51" s="51">
        <v>0</v>
      </c>
      <c r="E51" s="51">
        <v>0</v>
      </c>
      <c r="G51" s="51"/>
    </row>
    <row r="52" spans="1:7" x14ac:dyDescent="0.2">
      <c r="A52" s="71" t="s">
        <v>142</v>
      </c>
      <c r="C52" s="37">
        <v>6750</v>
      </c>
      <c r="E52" s="51">
        <v>0</v>
      </c>
      <c r="G52" s="88"/>
    </row>
    <row r="53" spans="1:7" x14ac:dyDescent="0.2">
      <c r="A53" s="71" t="s">
        <v>143</v>
      </c>
      <c r="C53" s="16"/>
      <c r="E53" s="51"/>
      <c r="G53" s="16"/>
    </row>
    <row r="54" spans="1:7" x14ac:dyDescent="0.2">
      <c r="A54" s="71"/>
      <c r="C54" s="16"/>
      <c r="E54" s="51"/>
      <c r="G54" s="16"/>
    </row>
    <row r="55" spans="1:7" x14ac:dyDescent="0.2">
      <c r="A55" s="71"/>
      <c r="C55" s="16"/>
      <c r="E55" s="51"/>
      <c r="G55" s="16"/>
    </row>
    <row r="56" spans="1:7" x14ac:dyDescent="0.2">
      <c r="A56" s="71"/>
      <c r="C56" s="16"/>
      <c r="E56" s="51"/>
      <c r="G56" s="16"/>
    </row>
    <row r="57" spans="1:7" x14ac:dyDescent="0.2">
      <c r="A57" s="75" t="s">
        <v>144</v>
      </c>
      <c r="C57" s="52">
        <v>8866.7999999999993</v>
      </c>
      <c r="E57" s="48">
        <v>0</v>
      </c>
      <c r="G57" s="48">
        <v>0</v>
      </c>
    </row>
    <row r="58" spans="1:7" x14ac:dyDescent="0.2">
      <c r="A58" s="76"/>
      <c r="C58" s="54"/>
      <c r="E58" s="49"/>
      <c r="G58" s="49"/>
    </row>
    <row r="59" spans="1:7" x14ac:dyDescent="0.2">
      <c r="A59" s="76"/>
      <c r="C59" s="20"/>
      <c r="E59" s="81"/>
      <c r="G59" s="20"/>
    </row>
    <row r="60" spans="1:7" x14ac:dyDescent="0.2">
      <c r="A60" s="10" t="s">
        <v>145</v>
      </c>
      <c r="C60" s="63"/>
      <c r="E60" s="82"/>
      <c r="G60" s="63"/>
    </row>
    <row r="61" spans="1:7" x14ac:dyDescent="0.2">
      <c r="A61" s="70" t="s">
        <v>120</v>
      </c>
      <c r="C61" s="78">
        <v>10304</v>
      </c>
      <c r="E61" s="78">
        <v>10304</v>
      </c>
      <c r="G61" s="78">
        <v>8554</v>
      </c>
    </row>
    <row r="62" spans="1:7" x14ac:dyDescent="0.2">
      <c r="A62" s="71" t="s">
        <v>121</v>
      </c>
      <c r="C62" s="51">
        <v>1750</v>
      </c>
      <c r="E62" s="51">
        <v>1749.9999999999998</v>
      </c>
      <c r="G62" s="51">
        <v>1750</v>
      </c>
    </row>
    <row r="63" spans="1:7" x14ac:dyDescent="0.2">
      <c r="A63" s="71" t="s">
        <v>130</v>
      </c>
      <c r="C63" s="51">
        <v>-8866.7999999999993</v>
      </c>
      <c r="D63" s="104"/>
      <c r="E63" s="51">
        <v>0</v>
      </c>
      <c r="F63" s="104"/>
      <c r="G63" s="51">
        <v>0</v>
      </c>
    </row>
    <row r="64" spans="1:7" x14ac:dyDescent="0.2">
      <c r="A64" s="71" t="s">
        <v>122</v>
      </c>
      <c r="C64" s="37">
        <v>0</v>
      </c>
      <c r="E64" s="51">
        <v>0</v>
      </c>
      <c r="G64" s="37">
        <v>0</v>
      </c>
    </row>
    <row r="65" spans="1:7" x14ac:dyDescent="0.2">
      <c r="A65" s="71" t="s">
        <v>123</v>
      </c>
      <c r="C65" s="37">
        <v>0</v>
      </c>
      <c r="E65" s="51">
        <v>28.8</v>
      </c>
      <c r="G65" s="37">
        <v>0</v>
      </c>
    </row>
    <row r="66" spans="1:7" x14ac:dyDescent="0.2">
      <c r="A66" s="75" t="s">
        <v>124</v>
      </c>
      <c r="C66" s="52">
        <v>3187.2000000000007</v>
      </c>
      <c r="E66" s="48">
        <v>12082.8</v>
      </c>
      <c r="G66" s="52">
        <v>10304</v>
      </c>
    </row>
    <row r="67" spans="1:7" x14ac:dyDescent="0.2">
      <c r="A67" s="76"/>
      <c r="C67" s="20"/>
      <c r="E67" s="20"/>
      <c r="G67" s="28"/>
    </row>
  </sheetData>
  <mergeCells count="2">
    <mergeCell ref="A1:G1"/>
    <mergeCell ref="A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="75" zoomScaleNormal="75" workbookViewId="0">
      <selection activeCell="N11" sqref="N11"/>
    </sheetView>
  </sheetViews>
  <sheetFormatPr defaultRowHeight="12.75" x14ac:dyDescent="0.2"/>
  <cols>
    <col min="1" max="1" width="72.7109375" customWidth="1"/>
    <col min="2" max="2" width="2.7109375" customWidth="1"/>
    <col min="3" max="3" width="14.710937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1" spans="1:7" ht="17.45" x14ac:dyDescent="0.25">
      <c r="A1" s="89" t="s">
        <v>125</v>
      </c>
      <c r="B1" s="89"/>
      <c r="C1" s="89"/>
      <c r="D1" s="89"/>
      <c r="E1" s="89"/>
      <c r="F1" s="89"/>
      <c r="G1" s="89"/>
    </row>
    <row r="2" spans="1:7" ht="15.6" x14ac:dyDescent="0.25">
      <c r="A2" s="90" t="s">
        <v>126</v>
      </c>
      <c r="B2" s="90"/>
      <c r="C2" s="90"/>
      <c r="D2" s="90"/>
      <c r="E2" s="90"/>
      <c r="F2" s="90"/>
      <c r="G2" s="90"/>
    </row>
    <row r="5" spans="1:7" ht="30" customHeight="1" x14ac:dyDescent="0.25">
      <c r="A5" s="24" t="s">
        <v>107</v>
      </c>
      <c r="C5" s="31" t="s">
        <v>127</v>
      </c>
      <c r="E5" s="31" t="s">
        <v>128</v>
      </c>
      <c r="G5" s="61" t="s">
        <v>129</v>
      </c>
    </row>
    <row r="6" spans="1:7" ht="13.15" x14ac:dyDescent="0.25">
      <c r="A6" s="20"/>
      <c r="C6" s="28"/>
      <c r="E6" s="56"/>
      <c r="G6" s="28"/>
    </row>
    <row r="7" spans="1:7" ht="13.15" x14ac:dyDescent="0.25">
      <c r="A7" s="14" t="s">
        <v>38</v>
      </c>
      <c r="C7" s="39">
        <v>47521.908240000004</v>
      </c>
      <c r="E7" s="39">
        <v>46832.36</v>
      </c>
      <c r="G7" s="39">
        <v>37120.44</v>
      </c>
    </row>
    <row r="8" spans="1:7" x14ac:dyDescent="0.2">
      <c r="A8" s="25"/>
      <c r="C8" s="28"/>
      <c r="E8" s="91"/>
      <c r="G8" s="28"/>
    </row>
    <row r="9" spans="1:7" x14ac:dyDescent="0.2">
      <c r="A9" s="14" t="s">
        <v>147</v>
      </c>
      <c r="C9" s="44">
        <v>0</v>
      </c>
      <c r="E9" s="59">
        <v>537.17999999999995</v>
      </c>
      <c r="G9" s="44">
        <v>0</v>
      </c>
    </row>
    <row r="10" spans="1:7" x14ac:dyDescent="0.2">
      <c r="A10" s="25"/>
      <c r="C10" s="28"/>
      <c r="E10" s="91"/>
      <c r="G10" s="28"/>
    </row>
    <row r="11" spans="1:7" ht="13.15" x14ac:dyDescent="0.25">
      <c r="A11" s="19" t="s">
        <v>108</v>
      </c>
      <c r="C11" s="39">
        <v>47521.908240000004</v>
      </c>
      <c r="E11" s="39">
        <v>38765.868000000009</v>
      </c>
      <c r="G11" s="39">
        <v>42325.720000000008</v>
      </c>
    </row>
    <row r="12" spans="1:7" x14ac:dyDescent="0.2">
      <c r="A12" s="9"/>
      <c r="C12" s="28"/>
      <c r="E12" s="91"/>
      <c r="G12" s="28"/>
    </row>
    <row r="13" spans="1:7" ht="13.15" x14ac:dyDescent="0.25">
      <c r="A13" s="19" t="s">
        <v>69</v>
      </c>
      <c r="C13" s="50">
        <v>0</v>
      </c>
      <c r="E13" s="50">
        <v>8603.6719999999914</v>
      </c>
      <c r="G13" s="50">
        <v>-5205.2800000000061</v>
      </c>
    </row>
    <row r="17" spans="1:7" ht="30" customHeight="1" x14ac:dyDescent="0.25">
      <c r="A17" s="24" t="s">
        <v>109</v>
      </c>
      <c r="C17" s="31" t="s">
        <v>127</v>
      </c>
      <c r="E17" s="31" t="s">
        <v>128</v>
      </c>
      <c r="G17" s="61" t="s">
        <v>129</v>
      </c>
    </row>
    <row r="18" spans="1:7" ht="13.15" x14ac:dyDescent="0.25">
      <c r="A18" s="25"/>
      <c r="C18" s="32"/>
      <c r="E18" s="32"/>
      <c r="G18" s="62"/>
    </row>
    <row r="19" spans="1:7" x14ac:dyDescent="0.2">
      <c r="A19" s="14" t="s">
        <v>38</v>
      </c>
      <c r="C19" s="44">
        <v>41571.908240000004</v>
      </c>
      <c r="E19" s="44">
        <v>40954.200000000004</v>
      </c>
      <c r="G19" s="44">
        <v>32367.360000000001</v>
      </c>
    </row>
    <row r="20" spans="1:7" x14ac:dyDescent="0.2">
      <c r="A20" s="13"/>
      <c r="B20" s="65"/>
      <c r="C20" s="94"/>
      <c r="D20" s="65"/>
      <c r="E20" s="94"/>
      <c r="F20" s="65"/>
      <c r="G20" s="94"/>
    </row>
    <row r="21" spans="1:7" x14ac:dyDescent="0.2">
      <c r="A21" s="14" t="s">
        <v>147</v>
      </c>
      <c r="C21" s="44">
        <v>0</v>
      </c>
      <c r="E21" s="59">
        <v>537.17999999999995</v>
      </c>
      <c r="G21" s="44">
        <v>0</v>
      </c>
    </row>
    <row r="22" spans="1:7" ht="13.15" x14ac:dyDescent="0.25">
      <c r="A22" s="25"/>
      <c r="C22" s="32"/>
      <c r="E22" s="32"/>
      <c r="G22" s="62"/>
    </row>
    <row r="23" spans="1:7" ht="13.15" x14ac:dyDescent="0.25">
      <c r="A23" s="10" t="s">
        <v>39</v>
      </c>
      <c r="C23" s="35"/>
      <c r="E23" s="58"/>
      <c r="G23" s="43"/>
    </row>
    <row r="24" spans="1:7" ht="13.15" x14ac:dyDescent="0.25">
      <c r="A24" s="15" t="s">
        <v>40</v>
      </c>
      <c r="C24" s="16"/>
      <c r="E24" s="45"/>
      <c r="G24" s="64"/>
    </row>
    <row r="25" spans="1:7" ht="13.15" x14ac:dyDescent="0.25">
      <c r="A25" s="16" t="s">
        <v>110</v>
      </c>
      <c r="C25" s="37">
        <v>750</v>
      </c>
      <c r="E25" s="45">
        <v>-354</v>
      </c>
      <c r="G25" s="51">
        <v>708</v>
      </c>
    </row>
    <row r="26" spans="1:7" ht="13.15" x14ac:dyDescent="0.25">
      <c r="A26" s="16" t="s">
        <v>42</v>
      </c>
      <c r="C26" s="37">
        <v>571.03200000000004</v>
      </c>
      <c r="E26" s="45">
        <v>0</v>
      </c>
      <c r="G26" s="51">
        <v>462</v>
      </c>
    </row>
    <row r="27" spans="1:7" ht="13.15" x14ac:dyDescent="0.25">
      <c r="A27" s="16" t="s">
        <v>111</v>
      </c>
      <c r="C27" s="37">
        <v>0</v>
      </c>
      <c r="E27" s="45">
        <v>0</v>
      </c>
      <c r="G27" s="51">
        <v>0</v>
      </c>
    </row>
    <row r="28" spans="1:7" ht="13.15" x14ac:dyDescent="0.25">
      <c r="A28" s="16" t="s">
        <v>112</v>
      </c>
      <c r="C28" s="37">
        <v>5574.4000000000005</v>
      </c>
      <c r="E28" s="45">
        <v>2127.98</v>
      </c>
      <c r="G28" s="51">
        <v>2205</v>
      </c>
    </row>
    <row r="29" spans="1:7" ht="13.15" x14ac:dyDescent="0.25">
      <c r="A29" s="16" t="s">
        <v>40</v>
      </c>
      <c r="C29" s="37">
        <v>550</v>
      </c>
      <c r="E29" s="45">
        <v>0</v>
      </c>
      <c r="G29" s="51">
        <v>2430.4299999999998</v>
      </c>
    </row>
    <row r="30" spans="1:7" ht="13.15" x14ac:dyDescent="0.25">
      <c r="A30" s="16" t="s">
        <v>47</v>
      </c>
      <c r="C30" s="37">
        <v>1750</v>
      </c>
      <c r="E30" s="45">
        <v>441</v>
      </c>
      <c r="G30" s="51">
        <v>2392.09</v>
      </c>
    </row>
    <row r="31" spans="1:7" ht="13.15" x14ac:dyDescent="0.25">
      <c r="A31" s="16" t="s">
        <v>113</v>
      </c>
      <c r="C31" s="37">
        <v>0</v>
      </c>
      <c r="E31" s="45">
        <v>2467.91</v>
      </c>
      <c r="G31" s="51">
        <v>0</v>
      </c>
    </row>
    <row r="32" spans="1:7" ht="13.15" x14ac:dyDescent="0.25">
      <c r="A32" s="16" t="s">
        <v>53</v>
      </c>
      <c r="C32" s="37">
        <v>0</v>
      </c>
      <c r="E32" s="45">
        <v>0</v>
      </c>
      <c r="G32" s="51">
        <v>0</v>
      </c>
    </row>
    <row r="33" spans="1:7" ht="13.15" x14ac:dyDescent="0.25">
      <c r="A33" s="16"/>
      <c r="C33" s="37"/>
      <c r="E33" s="45"/>
      <c r="G33" s="51"/>
    </row>
    <row r="34" spans="1:7" ht="13.15" x14ac:dyDescent="0.25">
      <c r="A34" s="15" t="s">
        <v>58</v>
      </c>
      <c r="C34" s="37"/>
      <c r="E34" s="45"/>
      <c r="G34" s="51"/>
    </row>
    <row r="35" spans="1:7" ht="13.15" x14ac:dyDescent="0.25">
      <c r="A35" s="16" t="s">
        <v>59</v>
      </c>
      <c r="C35" s="37">
        <v>21211.457399999999</v>
      </c>
      <c r="E35" s="45">
        <v>136</v>
      </c>
      <c r="G35" s="51">
        <v>20472.650000000001</v>
      </c>
    </row>
    <row r="36" spans="1:7" ht="13.15" x14ac:dyDescent="0.25">
      <c r="A36" s="16" t="s">
        <v>60</v>
      </c>
      <c r="C36" s="37">
        <v>240.01883999999995</v>
      </c>
      <c r="E36" s="45">
        <v>18828.63</v>
      </c>
      <c r="G36" s="51">
        <v>208.47</v>
      </c>
    </row>
    <row r="37" spans="1:7" ht="13.15" x14ac:dyDescent="0.25">
      <c r="A37" s="16"/>
      <c r="C37" s="37"/>
      <c r="E37" s="45"/>
      <c r="G37" s="51"/>
    </row>
    <row r="38" spans="1:7" ht="13.15" x14ac:dyDescent="0.25">
      <c r="A38" s="15" t="s">
        <v>75</v>
      </c>
      <c r="C38" s="37"/>
      <c r="E38" s="45"/>
      <c r="G38" s="51"/>
    </row>
    <row r="39" spans="1:7" ht="13.15" x14ac:dyDescent="0.25">
      <c r="A39" s="16" t="s">
        <v>77</v>
      </c>
      <c r="C39" s="37">
        <v>3200</v>
      </c>
      <c r="E39" s="45">
        <v>3872.6059645464024</v>
      </c>
      <c r="G39" s="51">
        <v>2778.57</v>
      </c>
    </row>
    <row r="40" spans="1:7" ht="13.15" x14ac:dyDescent="0.25">
      <c r="A40" s="16"/>
      <c r="C40" s="37"/>
      <c r="E40" s="45"/>
      <c r="G40" s="51"/>
    </row>
    <row r="41" spans="1:7" ht="13.15" x14ac:dyDescent="0.25">
      <c r="A41" s="15" t="s">
        <v>62</v>
      </c>
      <c r="C41" s="37"/>
      <c r="E41" s="45"/>
      <c r="G41" s="51"/>
    </row>
    <row r="42" spans="1:7" ht="13.15" x14ac:dyDescent="0.25">
      <c r="A42" s="16" t="s">
        <v>114</v>
      </c>
      <c r="C42" s="37">
        <v>5250</v>
      </c>
      <c r="E42" s="45">
        <v>487.08</v>
      </c>
      <c r="G42" s="51">
        <v>5061.13</v>
      </c>
    </row>
    <row r="43" spans="1:7" ht="13.15" x14ac:dyDescent="0.25">
      <c r="A43" s="16" t="s">
        <v>64</v>
      </c>
      <c r="C43" s="37">
        <v>475</v>
      </c>
      <c r="E43" s="45">
        <v>6198.41</v>
      </c>
      <c r="G43" s="51">
        <v>463.36</v>
      </c>
    </row>
    <row r="44" spans="1:7" ht="13.15" x14ac:dyDescent="0.25">
      <c r="A44" s="16"/>
      <c r="C44" s="37"/>
      <c r="E44" s="45"/>
      <c r="G44" s="51"/>
    </row>
    <row r="45" spans="1:7" ht="13.15" x14ac:dyDescent="0.25">
      <c r="A45" s="15" t="s">
        <v>65</v>
      </c>
      <c r="C45" s="37"/>
      <c r="E45" s="45"/>
      <c r="G45" s="51"/>
    </row>
    <row r="46" spans="1:7" ht="13.15" x14ac:dyDescent="0.25">
      <c r="A46" s="16" t="s">
        <v>66</v>
      </c>
      <c r="C46" s="37">
        <v>2000</v>
      </c>
      <c r="E46" s="45">
        <v>2000.0000000000002</v>
      </c>
      <c r="G46" s="51">
        <v>2000</v>
      </c>
    </row>
    <row r="47" spans="1:7" ht="13.15" x14ac:dyDescent="0.25">
      <c r="A47" s="16"/>
      <c r="C47" s="51"/>
      <c r="E47" s="57"/>
      <c r="G47" s="64"/>
    </row>
    <row r="48" spans="1:7" x14ac:dyDescent="0.2">
      <c r="A48" s="17" t="s">
        <v>108</v>
      </c>
      <c r="C48" s="52">
        <v>41571.908240000004</v>
      </c>
      <c r="E48" s="39">
        <v>36205.615964546407</v>
      </c>
      <c r="G48" s="52">
        <v>39181.700000000004</v>
      </c>
    </row>
    <row r="49" spans="1:7" x14ac:dyDescent="0.2">
      <c r="A49" s="23"/>
      <c r="C49" s="28"/>
      <c r="E49" s="41"/>
      <c r="G49" s="28"/>
    </row>
    <row r="50" spans="1:7" x14ac:dyDescent="0.2">
      <c r="A50" s="19" t="s">
        <v>68</v>
      </c>
      <c r="C50" s="39">
        <v>0</v>
      </c>
      <c r="E50" s="39">
        <v>0</v>
      </c>
      <c r="G50" s="39">
        <v>0</v>
      </c>
    </row>
    <row r="51" spans="1:7" x14ac:dyDescent="0.2">
      <c r="A51" s="9"/>
      <c r="C51" s="41"/>
      <c r="E51" s="41"/>
      <c r="G51" s="42"/>
    </row>
    <row r="52" spans="1:7" x14ac:dyDescent="0.2">
      <c r="A52" s="19" t="s">
        <v>69</v>
      </c>
      <c r="C52" s="50">
        <v>0</v>
      </c>
      <c r="E52" s="50">
        <v>5285.7640354535979</v>
      </c>
      <c r="G52" s="50">
        <v>-6814.3400000000038</v>
      </c>
    </row>
    <row r="53" spans="1:7" ht="13.15" x14ac:dyDescent="0.25">
      <c r="A53" s="26"/>
      <c r="C53" s="34"/>
      <c r="E53" s="56"/>
      <c r="G53" s="28"/>
    </row>
    <row r="54" spans="1:7" ht="13.15" x14ac:dyDescent="0.25">
      <c r="A54" s="26"/>
      <c r="C54" s="34"/>
      <c r="E54" s="56"/>
      <c r="G54" s="28"/>
    </row>
    <row r="55" spans="1:7" ht="13.15" x14ac:dyDescent="0.25">
      <c r="A55" s="26"/>
      <c r="C55" s="34"/>
      <c r="E55" s="56"/>
      <c r="G55" s="28"/>
    </row>
    <row r="56" spans="1:7" ht="30" customHeight="1" x14ac:dyDescent="0.25">
      <c r="A56" s="12" t="s">
        <v>115</v>
      </c>
      <c r="C56" s="31" t="s">
        <v>127</v>
      </c>
      <c r="E56" s="31" t="s">
        <v>128</v>
      </c>
      <c r="G56" s="61" t="s">
        <v>129</v>
      </c>
    </row>
    <row r="57" spans="1:7" ht="13.15" x14ac:dyDescent="0.25">
      <c r="A57" s="13"/>
      <c r="C57" s="32"/>
      <c r="E57" s="32"/>
      <c r="G57" s="62"/>
    </row>
    <row r="58" spans="1:7" ht="13.15" x14ac:dyDescent="0.25">
      <c r="A58" s="14" t="s">
        <v>38</v>
      </c>
      <c r="C58" s="52">
        <v>4949</v>
      </c>
      <c r="E58" s="52">
        <v>4866.32</v>
      </c>
      <c r="G58" s="52">
        <v>3752.3999999999996</v>
      </c>
    </row>
    <row r="59" spans="1:7" ht="13.15" x14ac:dyDescent="0.25">
      <c r="A59" s="13"/>
      <c r="C59" s="32"/>
      <c r="E59" s="32"/>
      <c r="G59" s="62"/>
    </row>
    <row r="60" spans="1:7" ht="13.15" x14ac:dyDescent="0.25">
      <c r="A60" s="10" t="s">
        <v>39</v>
      </c>
      <c r="C60" s="35"/>
      <c r="E60" s="58"/>
      <c r="G60" s="43"/>
    </row>
    <row r="61" spans="1:7" ht="13.15" x14ac:dyDescent="0.25">
      <c r="A61" s="15" t="s">
        <v>40</v>
      </c>
      <c r="C61" s="16"/>
      <c r="E61" s="57"/>
      <c r="G61" s="64"/>
    </row>
    <row r="62" spans="1:7" ht="13.15" x14ac:dyDescent="0.25">
      <c r="A62" s="16" t="s">
        <v>110</v>
      </c>
      <c r="C62" s="37">
        <v>1560</v>
      </c>
      <c r="E62" s="57">
        <v>630</v>
      </c>
      <c r="G62" s="51">
        <v>943.2</v>
      </c>
    </row>
    <row r="63" spans="1:7" ht="13.15" x14ac:dyDescent="0.25">
      <c r="A63" s="16" t="s">
        <v>44</v>
      </c>
      <c r="C63" s="37">
        <v>1295</v>
      </c>
      <c r="E63" s="57">
        <v>0</v>
      </c>
      <c r="G63" s="51">
        <v>0</v>
      </c>
    </row>
    <row r="64" spans="1:7" ht="13.15" x14ac:dyDescent="0.25">
      <c r="A64" s="16" t="s">
        <v>40</v>
      </c>
      <c r="C64" s="37">
        <v>1500</v>
      </c>
      <c r="E64" s="57">
        <v>0</v>
      </c>
      <c r="G64" s="51">
        <v>277.2</v>
      </c>
    </row>
    <row r="65" spans="1:7" ht="13.15" x14ac:dyDescent="0.25">
      <c r="A65" s="16" t="s">
        <v>116</v>
      </c>
      <c r="C65" s="37">
        <v>0</v>
      </c>
      <c r="E65" s="57">
        <v>0</v>
      </c>
      <c r="G65" s="51">
        <v>0</v>
      </c>
    </row>
    <row r="66" spans="1:7" ht="13.15" x14ac:dyDescent="0.25">
      <c r="A66" s="16"/>
      <c r="C66" s="37"/>
      <c r="E66" s="57"/>
      <c r="G66" s="64"/>
    </row>
    <row r="67" spans="1:7" ht="13.15" x14ac:dyDescent="0.25">
      <c r="A67" s="15" t="s">
        <v>75</v>
      </c>
      <c r="C67" s="37"/>
      <c r="E67" s="57"/>
      <c r="G67" s="64"/>
    </row>
    <row r="68" spans="1:7" ht="13.15" x14ac:dyDescent="0.25">
      <c r="A68" s="16" t="s">
        <v>77</v>
      </c>
      <c r="C68" s="37">
        <v>594</v>
      </c>
      <c r="E68" s="57">
        <v>718.85248216892592</v>
      </c>
      <c r="G68" s="51">
        <v>754.36</v>
      </c>
    </row>
    <row r="69" spans="1:7" ht="13.15" x14ac:dyDescent="0.25">
      <c r="A69" s="16"/>
      <c r="C69" s="37"/>
      <c r="E69" s="57"/>
      <c r="G69" s="51"/>
    </row>
    <row r="70" spans="1:7" ht="13.15" x14ac:dyDescent="0.25">
      <c r="A70" s="15" t="s">
        <v>62</v>
      </c>
      <c r="C70" s="37"/>
      <c r="E70" s="57"/>
      <c r="G70" s="51"/>
    </row>
    <row r="71" spans="1:7" ht="13.15" x14ac:dyDescent="0.25">
      <c r="A71" s="16" t="s">
        <v>117</v>
      </c>
      <c r="C71" s="37">
        <v>0</v>
      </c>
      <c r="E71" s="57">
        <v>0</v>
      </c>
      <c r="G71" s="51">
        <v>0</v>
      </c>
    </row>
    <row r="72" spans="1:7" ht="13.15" x14ac:dyDescent="0.25">
      <c r="A72" s="16" t="s">
        <v>64</v>
      </c>
      <c r="C72" s="37">
        <v>0</v>
      </c>
      <c r="E72" s="57">
        <v>0</v>
      </c>
      <c r="G72" s="51">
        <v>0</v>
      </c>
    </row>
    <row r="73" spans="1:7" ht="13.15" x14ac:dyDescent="0.25">
      <c r="A73" s="16"/>
      <c r="C73" s="37"/>
      <c r="E73" s="57"/>
      <c r="G73" s="51"/>
    </row>
    <row r="74" spans="1:7" ht="13.15" x14ac:dyDescent="0.25">
      <c r="A74" s="15" t="s">
        <v>65</v>
      </c>
      <c r="C74" s="37"/>
      <c r="E74" s="57"/>
      <c r="G74" s="51"/>
    </row>
    <row r="75" spans="1:7" ht="13.15" x14ac:dyDescent="0.25">
      <c r="A75" s="16" t="s">
        <v>66</v>
      </c>
      <c r="C75" s="37">
        <v>0</v>
      </c>
      <c r="E75" s="57">
        <v>0</v>
      </c>
      <c r="G75" s="51">
        <v>0</v>
      </c>
    </row>
    <row r="76" spans="1:7" ht="13.15" x14ac:dyDescent="0.25">
      <c r="A76" s="16"/>
      <c r="C76" s="51"/>
      <c r="E76" s="57"/>
      <c r="G76" s="64"/>
    </row>
    <row r="77" spans="1:7" ht="13.15" x14ac:dyDescent="0.25">
      <c r="A77" s="17" t="s">
        <v>108</v>
      </c>
      <c r="C77" s="39">
        <v>4949</v>
      </c>
      <c r="E77" s="39">
        <v>1348.8524821689259</v>
      </c>
      <c r="G77" s="39">
        <v>1974.7600000000002</v>
      </c>
    </row>
    <row r="78" spans="1:7" ht="13.15" x14ac:dyDescent="0.25">
      <c r="A78" s="9"/>
      <c r="C78" s="41"/>
      <c r="E78" s="41"/>
      <c r="G78" s="41"/>
    </row>
    <row r="79" spans="1:7" ht="13.15" x14ac:dyDescent="0.25">
      <c r="A79" s="19" t="s">
        <v>69</v>
      </c>
      <c r="C79" s="39">
        <v>0</v>
      </c>
      <c r="E79" s="50">
        <v>3517.4675178310736</v>
      </c>
      <c r="G79" s="39">
        <v>1777.6399999999994</v>
      </c>
    </row>
    <row r="80" spans="1:7" ht="13.15" x14ac:dyDescent="0.25">
      <c r="A80" s="9"/>
      <c r="B80" s="65"/>
      <c r="C80" s="41"/>
      <c r="D80" s="65"/>
      <c r="E80" s="60"/>
      <c r="F80" s="65"/>
      <c r="G80" s="41"/>
    </row>
    <row r="81" spans="1:7" ht="13.15" x14ac:dyDescent="0.25">
      <c r="A81" s="9"/>
      <c r="B81" s="65"/>
      <c r="C81" s="41"/>
      <c r="D81" s="65"/>
      <c r="E81" s="60"/>
      <c r="F81" s="65"/>
      <c r="G81" s="41"/>
    </row>
    <row r="82" spans="1:7" ht="13.15" x14ac:dyDescent="0.25">
      <c r="A82" s="20"/>
      <c r="C82" s="20"/>
      <c r="E82" s="56"/>
      <c r="G82" s="28"/>
    </row>
    <row r="83" spans="1:7" ht="38.25" customHeight="1" x14ac:dyDescent="0.25">
      <c r="A83" s="24" t="s">
        <v>118</v>
      </c>
      <c r="C83" s="31" t="s">
        <v>127</v>
      </c>
      <c r="E83" s="31" t="s">
        <v>128</v>
      </c>
      <c r="G83" s="61" t="s">
        <v>129</v>
      </c>
    </row>
    <row r="84" spans="1:7" ht="13.15" x14ac:dyDescent="0.25">
      <c r="A84" s="20"/>
      <c r="C84" s="34"/>
      <c r="E84" s="56"/>
      <c r="G84" s="28"/>
    </row>
    <row r="85" spans="1:7" ht="13.15" x14ac:dyDescent="0.25">
      <c r="A85" s="14" t="s">
        <v>38</v>
      </c>
      <c r="C85" s="52">
        <v>1001</v>
      </c>
      <c r="E85" s="52">
        <v>1011.84</v>
      </c>
      <c r="G85" s="52">
        <v>1000.68</v>
      </c>
    </row>
    <row r="86" spans="1:7" ht="13.15" x14ac:dyDescent="0.25">
      <c r="A86" s="25"/>
      <c r="C86" s="34"/>
      <c r="E86" s="56"/>
      <c r="G86" s="28"/>
    </row>
    <row r="87" spans="1:7" ht="13.15" x14ac:dyDescent="0.25">
      <c r="A87" s="10" t="s">
        <v>39</v>
      </c>
      <c r="C87" s="35"/>
      <c r="E87" s="58"/>
      <c r="G87" s="43"/>
    </row>
    <row r="88" spans="1:7" ht="13.15" x14ac:dyDescent="0.25">
      <c r="A88" s="15" t="s">
        <v>75</v>
      </c>
      <c r="C88" s="16"/>
      <c r="E88" s="57"/>
      <c r="G88" s="64"/>
    </row>
    <row r="89" spans="1:7" ht="13.15" x14ac:dyDescent="0.25">
      <c r="A89" s="16" t="s">
        <v>77</v>
      </c>
      <c r="C89" s="53">
        <v>1001</v>
      </c>
      <c r="E89" s="57">
        <v>1211.3995532846716</v>
      </c>
      <c r="G89" s="36">
        <v>1169.26</v>
      </c>
    </row>
    <row r="90" spans="1:7" ht="13.15" x14ac:dyDescent="0.25">
      <c r="A90" s="16"/>
      <c r="C90" s="16"/>
      <c r="E90" s="57"/>
      <c r="G90" s="64"/>
    </row>
    <row r="91" spans="1:7" ht="13.15" x14ac:dyDescent="0.25">
      <c r="A91" s="17" t="s">
        <v>108</v>
      </c>
      <c r="C91" s="52">
        <v>1001</v>
      </c>
      <c r="E91" s="48">
        <v>1211.3995532846716</v>
      </c>
      <c r="G91" s="33">
        <v>1169.26</v>
      </c>
    </row>
    <row r="92" spans="1:7" ht="13.15" x14ac:dyDescent="0.25">
      <c r="A92" s="9"/>
      <c r="C92" s="54"/>
      <c r="E92" s="49"/>
      <c r="G92" s="42"/>
    </row>
    <row r="93" spans="1:7" ht="13.15" x14ac:dyDescent="0.25">
      <c r="A93" s="19" t="s">
        <v>69</v>
      </c>
      <c r="C93" s="39">
        <v>0</v>
      </c>
      <c r="E93" s="50">
        <v>-199.55955328467155</v>
      </c>
      <c r="G93" s="50">
        <v>-168.58000000000004</v>
      </c>
    </row>
    <row r="94" spans="1:7" ht="13.15" x14ac:dyDescent="0.25">
      <c r="A94" s="9"/>
      <c r="C94" s="41"/>
      <c r="E94" s="60"/>
      <c r="G94" s="60"/>
    </row>
    <row r="97" spans="1:7" x14ac:dyDescent="0.2">
      <c r="A97" s="10" t="s">
        <v>148</v>
      </c>
      <c r="C97" s="63"/>
      <c r="E97" s="79"/>
      <c r="G97" s="63"/>
    </row>
    <row r="98" spans="1:7" x14ac:dyDescent="0.2">
      <c r="A98" s="70" t="s">
        <v>120</v>
      </c>
      <c r="C98" s="78">
        <v>19049.68</v>
      </c>
      <c r="E98" s="78">
        <v>19049.68</v>
      </c>
      <c r="G98" s="37">
        <v>17049.68</v>
      </c>
    </row>
    <row r="99" spans="1:7" x14ac:dyDescent="0.2">
      <c r="A99" s="71" t="s">
        <v>121</v>
      </c>
      <c r="C99" s="51">
        <v>2000</v>
      </c>
      <c r="E99" s="51">
        <v>2000.0000000000002</v>
      </c>
      <c r="G99" s="51">
        <v>2000</v>
      </c>
    </row>
    <row r="100" spans="1:7" x14ac:dyDescent="0.2">
      <c r="A100" s="71" t="s">
        <v>130</v>
      </c>
      <c r="C100" s="46">
        <v>-27333.600000000002</v>
      </c>
      <c r="E100" s="51">
        <v>0</v>
      </c>
      <c r="G100" s="51">
        <v>0</v>
      </c>
    </row>
    <row r="101" spans="1:7" x14ac:dyDescent="0.2">
      <c r="A101" s="71" t="s">
        <v>122</v>
      </c>
      <c r="C101" s="46">
        <v>0</v>
      </c>
      <c r="E101" s="51">
        <v>0</v>
      </c>
      <c r="G101" s="37">
        <v>0</v>
      </c>
    </row>
    <row r="102" spans="1:7" x14ac:dyDescent="0.2">
      <c r="A102" s="71" t="s">
        <v>123</v>
      </c>
      <c r="C102" s="46">
        <v>0</v>
      </c>
      <c r="E102" s="51">
        <v>53.25</v>
      </c>
      <c r="G102" s="37">
        <v>0</v>
      </c>
    </row>
    <row r="103" spans="1:7" x14ac:dyDescent="0.2">
      <c r="A103" s="75" t="s">
        <v>124</v>
      </c>
      <c r="C103" s="95">
        <v>-6283.9200000000019</v>
      </c>
      <c r="E103" s="48">
        <v>21102.93</v>
      </c>
      <c r="G103" s="48">
        <v>19049.68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6"/>
  <sheetViews>
    <sheetView zoomScale="75" zoomScaleNormal="75" workbookViewId="0">
      <selection activeCell="A13" sqref="A13"/>
    </sheetView>
  </sheetViews>
  <sheetFormatPr defaultRowHeight="12.75" x14ac:dyDescent="0.2"/>
  <cols>
    <col min="1" max="1" width="60.85546875" customWidth="1"/>
    <col min="2" max="6" width="12.7109375" customWidth="1"/>
  </cols>
  <sheetData>
    <row r="3" spans="1:6" ht="15.75" customHeight="1" x14ac:dyDescent="0.25">
      <c r="A3" s="133" t="s">
        <v>0</v>
      </c>
      <c r="B3" s="133"/>
      <c r="C3" s="133"/>
      <c r="D3" s="133"/>
      <c r="E3" s="133"/>
      <c r="F3" s="133"/>
    </row>
    <row r="4" spans="1:6" ht="15.75" customHeight="1" x14ac:dyDescent="0.25">
      <c r="A4" s="133" t="s">
        <v>4</v>
      </c>
      <c r="B4" s="133"/>
      <c r="C4" s="133"/>
      <c r="D4" s="133"/>
      <c r="E4" s="133"/>
      <c r="F4" s="133"/>
    </row>
    <row r="5" spans="1:6" ht="15.75" customHeight="1" x14ac:dyDescent="0.25">
      <c r="A5" s="133" t="s">
        <v>5</v>
      </c>
      <c r="B5" s="133"/>
      <c r="C5" s="133"/>
      <c r="D5" s="133"/>
      <c r="E5" s="133"/>
      <c r="F5" s="133"/>
    </row>
    <row r="6" spans="1:6" ht="15.75" customHeight="1" x14ac:dyDescent="0.25">
      <c r="A6" s="133" t="s">
        <v>165</v>
      </c>
      <c r="B6" s="133"/>
      <c r="C6" s="133"/>
      <c r="D6" s="133"/>
      <c r="E6" s="133"/>
      <c r="F6" s="133"/>
    </row>
    <row r="10" spans="1:6" ht="13.15" x14ac:dyDescent="0.25">
      <c r="D10" s="2">
        <v>2014</v>
      </c>
      <c r="E10" s="2"/>
      <c r="F10" s="2">
        <v>2013</v>
      </c>
    </row>
    <row r="11" spans="1:6" x14ac:dyDescent="0.2">
      <c r="D11" s="2" t="s">
        <v>13</v>
      </c>
      <c r="E11" s="2"/>
      <c r="F11" s="2" t="s">
        <v>13</v>
      </c>
    </row>
    <row r="12" spans="1:6" ht="13.15" x14ac:dyDescent="0.25">
      <c r="A12" s="1" t="s">
        <v>6</v>
      </c>
      <c r="B12" s="3"/>
      <c r="C12" s="4"/>
      <c r="D12" s="4"/>
      <c r="E12" s="4"/>
      <c r="F12" s="4">
        <v>488545</v>
      </c>
    </row>
    <row r="13" spans="1:6" ht="13.15" x14ac:dyDescent="0.25">
      <c r="A13" t="s">
        <v>14</v>
      </c>
      <c r="B13" s="4"/>
      <c r="C13" s="4"/>
      <c r="D13" s="4"/>
      <c r="E13" s="4"/>
      <c r="F13" s="4"/>
    </row>
    <row r="14" spans="1:6" ht="13.15" x14ac:dyDescent="0.25">
      <c r="B14" s="4"/>
      <c r="C14" s="4"/>
      <c r="D14" s="4"/>
      <c r="E14" s="4"/>
      <c r="F14" s="4"/>
    </row>
    <row r="15" spans="1:6" ht="13.15" x14ac:dyDescent="0.25">
      <c r="A15" t="s">
        <v>15</v>
      </c>
      <c r="B15" s="4"/>
      <c r="C15" s="4"/>
      <c r="D15" s="4"/>
      <c r="E15" s="4"/>
      <c r="F15" s="4">
        <v>149366</v>
      </c>
    </row>
    <row r="16" spans="1:6" ht="13.15" x14ac:dyDescent="0.25">
      <c r="A16" t="s">
        <v>16</v>
      </c>
      <c r="B16" s="4"/>
      <c r="C16" s="4"/>
      <c r="D16" s="4"/>
      <c r="E16" s="4"/>
      <c r="F16" s="4">
        <v>22654</v>
      </c>
    </row>
    <row r="17" spans="1:6" ht="13.15" x14ac:dyDescent="0.25">
      <c r="A17" t="s">
        <v>17</v>
      </c>
      <c r="B17" s="4"/>
      <c r="C17" s="4"/>
      <c r="D17" s="4"/>
      <c r="E17" s="4"/>
      <c r="F17" s="4">
        <v>12563</v>
      </c>
    </row>
    <row r="18" spans="1:6" ht="13.15" x14ac:dyDescent="0.25">
      <c r="A18" t="s">
        <v>18</v>
      </c>
      <c r="B18" s="4"/>
      <c r="C18" s="4"/>
      <c r="D18" s="4"/>
      <c r="E18" s="4"/>
      <c r="F18" s="4">
        <v>25461</v>
      </c>
    </row>
    <row r="19" spans="1:6" ht="13.15" x14ac:dyDescent="0.25">
      <c r="A19" t="s">
        <v>19</v>
      </c>
      <c r="B19" s="4"/>
      <c r="C19" s="4"/>
      <c r="D19" s="4"/>
      <c r="E19" s="4"/>
      <c r="F19" s="4">
        <v>14667</v>
      </c>
    </row>
    <row r="20" spans="1:6" ht="13.15" x14ac:dyDescent="0.25">
      <c r="B20" s="4"/>
      <c r="C20" s="4"/>
      <c r="D20" s="4"/>
      <c r="E20" s="4"/>
      <c r="F20" s="5">
        <f>SUM(F12:F19)</f>
        <v>713256</v>
      </c>
    </row>
    <row r="21" spans="1:6" ht="13.15" x14ac:dyDescent="0.25">
      <c r="A21" s="1" t="s">
        <v>7</v>
      </c>
      <c r="B21" s="3"/>
      <c r="C21" s="4"/>
      <c r="D21" s="4"/>
      <c r="E21" s="4"/>
      <c r="F21" s="4"/>
    </row>
    <row r="22" spans="1:6" ht="13.15" x14ac:dyDescent="0.25">
      <c r="A22" t="s">
        <v>20</v>
      </c>
      <c r="B22" s="4"/>
      <c r="C22" s="4"/>
      <c r="D22" s="4"/>
      <c r="E22" s="4"/>
      <c r="F22" s="4">
        <v>30270</v>
      </c>
    </row>
    <row r="23" spans="1:6" ht="13.15" x14ac:dyDescent="0.25">
      <c r="A23" t="s">
        <v>21</v>
      </c>
      <c r="B23" s="4"/>
      <c r="C23" s="4"/>
      <c r="D23" s="4"/>
      <c r="E23" s="4"/>
      <c r="F23" s="4">
        <v>99141</v>
      </c>
    </row>
    <row r="24" spans="1:6" ht="13.15" x14ac:dyDescent="0.25">
      <c r="A24" t="s">
        <v>22</v>
      </c>
      <c r="B24" s="4"/>
      <c r="C24" s="4"/>
      <c r="D24" s="4"/>
      <c r="E24" s="4"/>
      <c r="F24" s="4">
        <v>211561</v>
      </c>
    </row>
    <row r="25" spans="1:6" ht="13.15" x14ac:dyDescent="0.25">
      <c r="A25" t="s">
        <v>23</v>
      </c>
      <c r="B25" s="4"/>
      <c r="C25" s="4"/>
      <c r="D25" s="4"/>
      <c r="E25" s="4"/>
      <c r="F25" s="4"/>
    </row>
    <row r="26" spans="1:6" ht="13.15" x14ac:dyDescent="0.25">
      <c r="B26" s="4"/>
      <c r="C26" s="4"/>
      <c r="D26" s="4"/>
      <c r="E26" s="4"/>
      <c r="F26" s="5">
        <f>SUM(F22:F25)</f>
        <v>340972</v>
      </c>
    </row>
    <row r="27" spans="1:6" ht="13.15" x14ac:dyDescent="0.25">
      <c r="B27" s="4"/>
      <c r="C27" s="4"/>
      <c r="D27" s="4"/>
      <c r="E27" s="4"/>
      <c r="F27" s="6"/>
    </row>
    <row r="28" spans="1:6" ht="13.15" x14ac:dyDescent="0.25">
      <c r="B28" s="4"/>
      <c r="C28" s="4"/>
      <c r="D28" s="4"/>
      <c r="E28" s="4"/>
      <c r="F28" s="6"/>
    </row>
    <row r="29" spans="1:6" ht="13.9" thickBot="1" x14ac:dyDescent="0.3">
      <c r="A29" s="1" t="s">
        <v>24</v>
      </c>
      <c r="B29" s="3"/>
      <c r="C29" s="4"/>
      <c r="D29" s="4"/>
      <c r="E29" s="4"/>
      <c r="F29" s="7">
        <f>F20-F26</f>
        <v>372284</v>
      </c>
    </row>
    <row r="30" spans="1:6" ht="13.9" thickTop="1" x14ac:dyDescent="0.25">
      <c r="A30" s="1"/>
      <c r="B30" s="3"/>
      <c r="C30" s="4"/>
      <c r="D30" s="4"/>
      <c r="E30" s="4"/>
      <c r="F30" s="6"/>
    </row>
    <row r="31" spans="1:6" x14ac:dyDescent="0.2">
      <c r="A31" s="1"/>
      <c r="B31" s="3"/>
      <c r="C31" s="4"/>
      <c r="D31" s="4"/>
      <c r="E31" s="4"/>
      <c r="F31" s="6"/>
    </row>
    <row r="32" spans="1:6" x14ac:dyDescent="0.2">
      <c r="A32" s="1"/>
      <c r="B32" s="3"/>
      <c r="C32" s="4"/>
      <c r="D32" s="4"/>
      <c r="E32" s="4"/>
      <c r="F32" s="4"/>
    </row>
    <row r="33" spans="1:6" x14ac:dyDescent="0.2">
      <c r="A33" s="1" t="s">
        <v>8</v>
      </c>
      <c r="B33" s="3"/>
      <c r="C33" s="4"/>
      <c r="D33" s="4"/>
      <c r="E33" s="4"/>
      <c r="F33" s="4"/>
    </row>
    <row r="34" spans="1:6" x14ac:dyDescent="0.2">
      <c r="A34" t="s">
        <v>36</v>
      </c>
      <c r="B34" s="4"/>
      <c r="C34" s="4"/>
      <c r="D34" s="4"/>
      <c r="E34" s="4"/>
      <c r="F34" s="6">
        <f>F29</f>
        <v>372284</v>
      </c>
    </row>
    <row r="35" spans="1:6" x14ac:dyDescent="0.2">
      <c r="B35" s="4"/>
      <c r="C35" s="4"/>
      <c r="D35" s="4"/>
      <c r="E35" s="4"/>
      <c r="F35" s="4"/>
    </row>
    <row r="36" spans="1:6" ht="13.5" thickBot="1" x14ac:dyDescent="0.25">
      <c r="B36" s="4"/>
      <c r="C36" s="4"/>
      <c r="D36" s="4"/>
      <c r="E36" s="4"/>
      <c r="F36" s="7">
        <f>SUM(F34:F35)</f>
        <v>372284</v>
      </c>
    </row>
    <row r="37" spans="1:6" ht="13.5" thickTop="1" x14ac:dyDescent="0.2">
      <c r="B37" s="4"/>
      <c r="C37" s="4"/>
      <c r="D37" s="4"/>
      <c r="E37" s="4"/>
      <c r="F37" s="4"/>
    </row>
    <row r="38" spans="1:6" x14ac:dyDescent="0.2">
      <c r="B38" s="4"/>
      <c r="C38" s="4"/>
      <c r="D38" s="4"/>
      <c r="E38" s="4"/>
      <c r="F38" s="4"/>
    </row>
    <row r="39" spans="1:6" x14ac:dyDescent="0.2">
      <c r="B39" s="4"/>
      <c r="C39" s="4"/>
      <c r="D39" s="4"/>
      <c r="E39" s="4"/>
      <c r="F39" s="4"/>
    </row>
    <row r="40" spans="1:6" x14ac:dyDescent="0.2">
      <c r="B40" s="4"/>
      <c r="C40" s="4"/>
      <c r="D40" s="4"/>
      <c r="E40" s="4"/>
      <c r="F40" s="4"/>
    </row>
    <row r="41" spans="1:6" x14ac:dyDescent="0.2">
      <c r="A41" s="1" t="s">
        <v>8</v>
      </c>
      <c r="B41" s="3"/>
      <c r="C41" s="4"/>
      <c r="D41" s="4"/>
      <c r="E41" s="4"/>
      <c r="F41" s="4"/>
    </row>
    <row r="42" spans="1:6" x14ac:dyDescent="0.2">
      <c r="B42" s="4"/>
      <c r="C42" s="4"/>
      <c r="D42" s="4"/>
      <c r="E42" s="4"/>
      <c r="F42" s="4"/>
    </row>
    <row r="43" spans="1:6" x14ac:dyDescent="0.2">
      <c r="B43" s="4"/>
      <c r="C43" s="4"/>
      <c r="D43" s="4"/>
      <c r="E43" s="4"/>
      <c r="F43" s="4"/>
    </row>
    <row r="44" spans="1:6" x14ac:dyDescent="0.2">
      <c r="A44" t="s">
        <v>25</v>
      </c>
      <c r="B44" s="4"/>
      <c r="C44" s="4"/>
      <c r="D44" s="4"/>
      <c r="E44" s="4"/>
      <c r="F44" s="4"/>
    </row>
    <row r="45" spans="1:6" x14ac:dyDescent="0.2">
      <c r="A45" t="s">
        <v>26</v>
      </c>
      <c r="B45" s="4"/>
      <c r="C45" s="4"/>
      <c r="D45" s="4"/>
      <c r="E45" s="4"/>
      <c r="F45" s="4"/>
    </row>
    <row r="46" spans="1:6" x14ac:dyDescent="0.2">
      <c r="A46" t="s">
        <v>27</v>
      </c>
      <c r="B46" s="4"/>
      <c r="C46" s="4"/>
      <c r="D46" s="4"/>
      <c r="E46" s="4"/>
      <c r="F46" s="4"/>
    </row>
    <row r="47" spans="1:6" x14ac:dyDescent="0.2">
      <c r="A47" t="s">
        <v>28</v>
      </c>
      <c r="B47" s="4"/>
      <c r="C47" s="4"/>
      <c r="D47" s="4"/>
      <c r="E47" s="4"/>
      <c r="F47" s="4"/>
    </row>
    <row r="48" spans="1:6" x14ac:dyDescent="0.2">
      <c r="A48" t="s">
        <v>29</v>
      </c>
      <c r="B48" s="4"/>
      <c r="C48" s="4"/>
      <c r="D48" s="4"/>
      <c r="E48" s="4"/>
      <c r="F48" s="4"/>
    </row>
    <row r="49" spans="1:6" x14ac:dyDescent="0.2">
      <c r="A49" t="s">
        <v>30</v>
      </c>
      <c r="B49" s="4"/>
      <c r="C49" s="4"/>
      <c r="D49" s="4"/>
      <c r="E49" s="4"/>
      <c r="F49" s="4"/>
    </row>
    <row r="50" spans="1:6" x14ac:dyDescent="0.2">
      <c r="A50" t="s">
        <v>31</v>
      </c>
      <c r="B50" s="4"/>
      <c r="C50" s="4"/>
      <c r="D50" s="4"/>
      <c r="E50" s="4"/>
      <c r="F50" s="4"/>
    </row>
    <row r="51" spans="1:6" x14ac:dyDescent="0.2">
      <c r="A51" t="s">
        <v>32</v>
      </c>
      <c r="B51" s="4"/>
      <c r="C51" s="4"/>
      <c r="D51" s="4"/>
      <c r="E51" s="4"/>
      <c r="F51" s="4"/>
    </row>
    <row r="52" spans="1:6" x14ac:dyDescent="0.2">
      <c r="A52" t="s">
        <v>33</v>
      </c>
      <c r="B52" s="4"/>
      <c r="C52" s="4"/>
      <c r="D52" s="4"/>
      <c r="E52" s="4"/>
      <c r="F52" s="4"/>
    </row>
    <row r="53" spans="1:6" x14ac:dyDescent="0.2">
      <c r="A53" t="s">
        <v>34</v>
      </c>
      <c r="B53" s="4"/>
      <c r="C53" s="4"/>
      <c r="D53" s="4"/>
      <c r="E53" s="4"/>
      <c r="F53" s="4"/>
    </row>
    <row r="54" spans="1:6" x14ac:dyDescent="0.2">
      <c r="A54" t="s">
        <v>35</v>
      </c>
      <c r="B54" s="4"/>
      <c r="C54" s="4"/>
      <c r="D54" s="4"/>
      <c r="E54" s="4"/>
      <c r="F54" s="4"/>
    </row>
    <row r="55" spans="1:6" x14ac:dyDescent="0.2">
      <c r="B55" s="4"/>
      <c r="C55" s="4"/>
      <c r="D55" s="4"/>
      <c r="E55" s="4"/>
      <c r="F55" s="4"/>
    </row>
    <row r="56" spans="1:6" x14ac:dyDescent="0.2">
      <c r="B56" s="4"/>
      <c r="C56" s="4"/>
      <c r="D56" s="4"/>
      <c r="E56" s="4"/>
      <c r="F56" s="4"/>
    </row>
    <row r="57" spans="1:6" x14ac:dyDescent="0.2">
      <c r="B57" s="4"/>
      <c r="C57" s="4"/>
      <c r="D57" s="4"/>
      <c r="E57" s="4"/>
      <c r="F57" s="4"/>
    </row>
    <row r="59" spans="1:6" x14ac:dyDescent="0.2">
      <c r="A59" t="s">
        <v>9</v>
      </c>
    </row>
    <row r="60" spans="1:6" x14ac:dyDescent="0.2">
      <c r="A60" t="s">
        <v>10</v>
      </c>
    </row>
    <row r="61" spans="1:6" x14ac:dyDescent="0.2">
      <c r="A61" t="s">
        <v>11</v>
      </c>
    </row>
    <row r="66" spans="1:1" x14ac:dyDescent="0.2">
      <c r="A66" t="s">
        <v>12</v>
      </c>
    </row>
  </sheetData>
  <mergeCells count="4"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zoomScale="75" zoomScaleNormal="75" workbookViewId="0">
      <selection activeCell="A3" sqref="A3"/>
    </sheetView>
  </sheetViews>
  <sheetFormatPr defaultRowHeight="12.75" x14ac:dyDescent="0.2"/>
  <cols>
    <col min="1" max="1" width="72.7109375" customWidth="1"/>
    <col min="2" max="2" width="2.7109375" customWidth="1"/>
    <col min="3" max="3" width="14.710937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1" spans="1:7" ht="17.45" x14ac:dyDescent="0.25">
      <c r="A1" s="89" t="s">
        <v>125</v>
      </c>
      <c r="B1" s="89"/>
      <c r="C1" s="89"/>
      <c r="D1" s="89"/>
      <c r="E1" s="89"/>
      <c r="F1" s="89"/>
      <c r="G1" s="89"/>
    </row>
    <row r="2" spans="1:7" ht="15.6" x14ac:dyDescent="0.25">
      <c r="A2" s="90" t="s">
        <v>126</v>
      </c>
      <c r="B2" s="90"/>
      <c r="C2" s="90"/>
      <c r="D2" s="90"/>
      <c r="E2" s="90"/>
      <c r="F2" s="90"/>
      <c r="G2" s="90"/>
    </row>
    <row r="3" spans="1:7" ht="15.6" x14ac:dyDescent="0.25">
      <c r="A3" s="11"/>
    </row>
    <row r="4" spans="1:7" ht="15.6" x14ac:dyDescent="0.25">
      <c r="A4" s="11"/>
    </row>
    <row r="5" spans="1:7" ht="30" customHeight="1" x14ac:dyDescent="0.25">
      <c r="A5" s="12" t="s">
        <v>37</v>
      </c>
      <c r="C5" s="31" t="s">
        <v>127</v>
      </c>
      <c r="E5" s="31" t="s">
        <v>128</v>
      </c>
      <c r="G5" s="61" t="s">
        <v>129</v>
      </c>
    </row>
    <row r="6" spans="1:7" ht="13.15" x14ac:dyDescent="0.25">
      <c r="A6" s="13"/>
      <c r="C6" s="32"/>
      <c r="E6" s="32"/>
      <c r="G6" s="62"/>
    </row>
    <row r="7" spans="1:7" x14ac:dyDescent="0.2">
      <c r="A7" s="14" t="s">
        <v>38</v>
      </c>
      <c r="C7" s="33">
        <v>352328.49294999993</v>
      </c>
      <c r="E7" s="33">
        <v>352328.35956000001</v>
      </c>
      <c r="G7" s="33">
        <v>332808.21999999997</v>
      </c>
    </row>
    <row r="8" spans="1:7" x14ac:dyDescent="0.2">
      <c r="A8" s="13"/>
      <c r="C8" s="32"/>
      <c r="E8" s="32"/>
      <c r="G8" s="62"/>
    </row>
    <row r="9" spans="1:7" x14ac:dyDescent="0.2">
      <c r="A9" s="10" t="s">
        <v>39</v>
      </c>
      <c r="C9" s="34"/>
      <c r="E9" s="28"/>
      <c r="G9" s="20"/>
    </row>
    <row r="10" spans="1:7" x14ac:dyDescent="0.2">
      <c r="A10" s="15" t="s">
        <v>40</v>
      </c>
      <c r="C10" s="35"/>
      <c r="E10" s="43"/>
      <c r="G10" s="63"/>
    </row>
    <row r="11" spans="1:7" x14ac:dyDescent="0.2">
      <c r="A11" s="16" t="s">
        <v>41</v>
      </c>
      <c r="C11" s="36">
        <v>3621</v>
      </c>
      <c r="E11" s="57">
        <v>2784.5</v>
      </c>
      <c r="G11" s="36">
        <v>2811</v>
      </c>
    </row>
    <row r="12" spans="1:7" x14ac:dyDescent="0.2">
      <c r="A12" s="16" t="s">
        <v>42</v>
      </c>
      <c r="C12" s="36">
        <v>22412</v>
      </c>
      <c r="E12" s="57">
        <v>23202.009999999995</v>
      </c>
      <c r="G12" s="36">
        <v>20436</v>
      </c>
    </row>
    <row r="13" spans="1:7" x14ac:dyDescent="0.2">
      <c r="A13" s="8" t="s">
        <v>43</v>
      </c>
      <c r="C13" s="36">
        <v>3080</v>
      </c>
      <c r="E13" s="57">
        <v>0</v>
      </c>
      <c r="G13" s="36">
        <v>360</v>
      </c>
    </row>
    <row r="14" spans="1:7" x14ac:dyDescent="0.2">
      <c r="A14" s="16" t="s">
        <v>44</v>
      </c>
      <c r="C14" s="36">
        <v>513</v>
      </c>
      <c r="E14" s="57">
        <v>812.02</v>
      </c>
      <c r="G14" s="36">
        <v>3698.9799999999996</v>
      </c>
    </row>
    <row r="15" spans="1:7" x14ac:dyDescent="0.2">
      <c r="A15" s="16" t="s">
        <v>45</v>
      </c>
      <c r="C15" s="36">
        <v>17051</v>
      </c>
      <c r="E15" s="57">
        <v>17564.07</v>
      </c>
      <c r="G15" s="36">
        <v>16936.310000000001</v>
      </c>
    </row>
    <row r="16" spans="1:7" x14ac:dyDescent="0.2">
      <c r="A16" s="16" t="s">
        <v>40</v>
      </c>
      <c r="C16" s="36">
        <v>17900</v>
      </c>
      <c r="E16" s="57">
        <v>16805.11</v>
      </c>
      <c r="G16" s="36">
        <v>19453.72</v>
      </c>
    </row>
    <row r="17" spans="1:7" x14ac:dyDescent="0.2">
      <c r="A17" s="16" t="s">
        <v>46</v>
      </c>
      <c r="C17" s="36">
        <v>336</v>
      </c>
      <c r="E17" s="57">
        <v>0</v>
      </c>
      <c r="G17" s="36">
        <v>0</v>
      </c>
    </row>
    <row r="18" spans="1:7" x14ac:dyDescent="0.2">
      <c r="A18" s="16" t="s">
        <v>47</v>
      </c>
      <c r="C18" s="36">
        <v>17767.48</v>
      </c>
      <c r="E18" s="57">
        <v>19743.27</v>
      </c>
      <c r="G18" s="36">
        <v>17316.599999999999</v>
      </c>
    </row>
    <row r="19" spans="1:7" x14ac:dyDescent="0.2">
      <c r="A19" s="16" t="s">
        <v>48</v>
      </c>
      <c r="C19" s="36">
        <v>0</v>
      </c>
      <c r="E19" s="57">
        <v>0</v>
      </c>
      <c r="G19" s="36">
        <v>414</v>
      </c>
    </row>
    <row r="20" spans="1:7" x14ac:dyDescent="0.2">
      <c r="A20" s="16" t="s">
        <v>49</v>
      </c>
      <c r="C20" s="36">
        <v>0</v>
      </c>
      <c r="E20" s="57">
        <v>2089.56</v>
      </c>
      <c r="G20" s="36">
        <v>2819.88</v>
      </c>
    </row>
    <row r="21" spans="1:7" x14ac:dyDescent="0.2">
      <c r="A21" s="8" t="s">
        <v>50</v>
      </c>
      <c r="C21" s="36">
        <v>0</v>
      </c>
      <c r="E21" s="57">
        <v>0</v>
      </c>
      <c r="G21" s="36">
        <v>0</v>
      </c>
    </row>
    <row r="22" spans="1:7" x14ac:dyDescent="0.2">
      <c r="A22" s="16" t="s">
        <v>51</v>
      </c>
      <c r="C22" s="36">
        <v>1345</v>
      </c>
      <c r="E22" s="57">
        <v>1107.6000000000004</v>
      </c>
      <c r="G22" s="36">
        <v>1107.6000000000001</v>
      </c>
    </row>
    <row r="23" spans="1:7" x14ac:dyDescent="0.2">
      <c r="A23" s="16" t="s">
        <v>52</v>
      </c>
      <c r="C23" s="36">
        <v>15341.4</v>
      </c>
      <c r="E23" s="57">
        <v>1204.8</v>
      </c>
      <c r="G23" s="36">
        <v>750</v>
      </c>
    </row>
    <row r="24" spans="1:7" x14ac:dyDescent="0.2">
      <c r="A24" s="16" t="s">
        <v>53</v>
      </c>
      <c r="C24" s="36">
        <v>0</v>
      </c>
      <c r="E24" s="57">
        <v>0</v>
      </c>
      <c r="G24" s="36">
        <v>0</v>
      </c>
    </row>
    <row r="25" spans="1:7" x14ac:dyDescent="0.2">
      <c r="A25" s="16" t="s">
        <v>54</v>
      </c>
      <c r="C25" s="36">
        <v>1600</v>
      </c>
      <c r="E25" s="57">
        <v>471.6</v>
      </c>
      <c r="G25" s="36">
        <v>1000.8</v>
      </c>
    </row>
    <row r="26" spans="1:7" x14ac:dyDescent="0.2">
      <c r="A26" s="16" t="s">
        <v>55</v>
      </c>
      <c r="C26" s="36">
        <v>6850</v>
      </c>
      <c r="E26" s="57">
        <v>5488.47</v>
      </c>
      <c r="G26" s="36">
        <v>8708.99</v>
      </c>
    </row>
    <row r="27" spans="1:7" x14ac:dyDescent="0.2">
      <c r="A27" s="16" t="s">
        <v>56</v>
      </c>
      <c r="C27" s="36">
        <v>0</v>
      </c>
      <c r="E27" s="57">
        <v>3429.0000000000005</v>
      </c>
      <c r="G27" s="36">
        <v>3429.0000000000005</v>
      </c>
    </row>
    <row r="28" spans="1:7" x14ac:dyDescent="0.2">
      <c r="A28" s="16" t="s">
        <v>57</v>
      </c>
      <c r="C28" s="36">
        <v>2297</v>
      </c>
      <c r="E28" s="57">
        <v>1809.9999999999998</v>
      </c>
      <c r="G28" s="36">
        <v>1897.0199999999998</v>
      </c>
    </row>
    <row r="29" spans="1:7" x14ac:dyDescent="0.2">
      <c r="A29" s="16"/>
      <c r="C29" s="37"/>
      <c r="E29" s="51"/>
      <c r="G29" s="37"/>
    </row>
    <row r="30" spans="1:7" x14ac:dyDescent="0.2">
      <c r="A30" s="15" t="s">
        <v>58</v>
      </c>
      <c r="C30" s="37"/>
      <c r="E30" s="51"/>
      <c r="G30" s="37"/>
    </row>
    <row r="31" spans="1:7" x14ac:dyDescent="0.2">
      <c r="A31" s="16" t="s">
        <v>59</v>
      </c>
      <c r="C31" s="36">
        <v>44727.921000000009</v>
      </c>
      <c r="E31" s="57">
        <v>40729.440000000002</v>
      </c>
      <c r="G31" s="36">
        <v>44598.540000000015</v>
      </c>
    </row>
    <row r="32" spans="1:7" x14ac:dyDescent="0.2">
      <c r="A32" s="16" t="s">
        <v>60</v>
      </c>
      <c r="C32" s="36">
        <v>1560.268</v>
      </c>
      <c r="E32" s="57">
        <v>1061.25</v>
      </c>
      <c r="G32" s="36">
        <v>1389.04</v>
      </c>
    </row>
    <row r="33" spans="1:7" x14ac:dyDescent="0.2">
      <c r="A33" s="16" t="s">
        <v>61</v>
      </c>
      <c r="C33" s="36">
        <v>0</v>
      </c>
      <c r="E33" s="57">
        <v>42.91</v>
      </c>
      <c r="G33" s="36">
        <v>38.799999999999997</v>
      </c>
    </row>
    <row r="34" spans="1:7" x14ac:dyDescent="0.2">
      <c r="A34" s="16"/>
      <c r="C34" s="37"/>
      <c r="E34" s="51"/>
      <c r="G34" s="37"/>
    </row>
    <row r="35" spans="1:7" x14ac:dyDescent="0.2">
      <c r="A35" s="15" t="s">
        <v>62</v>
      </c>
      <c r="C35" s="37"/>
      <c r="E35" s="51"/>
      <c r="G35" s="37"/>
    </row>
    <row r="36" spans="1:7" x14ac:dyDescent="0.2">
      <c r="A36" s="16" t="s">
        <v>63</v>
      </c>
      <c r="C36" s="36">
        <v>151666.33760000003</v>
      </c>
      <c r="E36" s="57">
        <v>147879.72</v>
      </c>
      <c r="G36" s="36">
        <v>148774.63999999998</v>
      </c>
    </row>
    <row r="37" spans="1:7" x14ac:dyDescent="0.2">
      <c r="A37" s="16" t="s">
        <v>64</v>
      </c>
      <c r="C37" s="36">
        <v>3410</v>
      </c>
      <c r="E37" s="57">
        <v>3561.9799999999996</v>
      </c>
      <c r="G37" s="36">
        <v>3344.1100000000006</v>
      </c>
    </row>
    <row r="38" spans="1:7" x14ac:dyDescent="0.2">
      <c r="A38" s="16"/>
      <c r="C38" s="36"/>
      <c r="E38" s="57"/>
      <c r="G38" s="37"/>
    </row>
    <row r="39" spans="1:7" x14ac:dyDescent="0.2">
      <c r="A39" s="15" t="s">
        <v>65</v>
      </c>
      <c r="C39" s="37"/>
      <c r="E39" s="51"/>
      <c r="G39" s="37"/>
    </row>
    <row r="40" spans="1:7" x14ac:dyDescent="0.2">
      <c r="A40" s="16" t="s">
        <v>66</v>
      </c>
      <c r="C40" s="36">
        <v>40850</v>
      </c>
      <c r="E40" s="57">
        <v>40850</v>
      </c>
      <c r="G40" s="36">
        <v>40850</v>
      </c>
    </row>
    <row r="41" spans="1:7" x14ac:dyDescent="0.2">
      <c r="A41" s="16"/>
      <c r="C41" s="38"/>
      <c r="E41" s="57"/>
      <c r="G41" s="64"/>
    </row>
    <row r="42" spans="1:7" x14ac:dyDescent="0.2">
      <c r="A42" s="17" t="s">
        <v>67</v>
      </c>
      <c r="C42" s="39">
        <v>352328.40660000005</v>
      </c>
      <c r="E42" s="39">
        <v>330637.31</v>
      </c>
      <c r="G42" s="39">
        <v>340135.03</v>
      </c>
    </row>
    <row r="43" spans="1:7" x14ac:dyDescent="0.2">
      <c r="A43" s="18"/>
      <c r="C43" s="40"/>
      <c r="E43" s="56"/>
      <c r="G43" s="28"/>
    </row>
    <row r="44" spans="1:7" x14ac:dyDescent="0.2">
      <c r="A44" s="19" t="s">
        <v>68</v>
      </c>
      <c r="C44" s="33">
        <v>0</v>
      </c>
      <c r="E44" s="33">
        <v>0</v>
      </c>
      <c r="G44" s="33">
        <v>1014</v>
      </c>
    </row>
    <row r="45" spans="1:7" x14ac:dyDescent="0.2">
      <c r="A45" s="9"/>
      <c r="C45" s="41"/>
      <c r="E45" s="41"/>
      <c r="G45" s="42"/>
    </row>
    <row r="46" spans="1:7" x14ac:dyDescent="0.2">
      <c r="A46" s="19" t="s">
        <v>69</v>
      </c>
      <c r="C46" s="33">
        <v>8.9899999991757795E-2</v>
      </c>
      <c r="E46" s="33">
        <v>21691.049560000029</v>
      </c>
      <c r="G46" s="33">
        <v>-6312.81</v>
      </c>
    </row>
    <row r="47" spans="1:7" x14ac:dyDescent="0.2">
      <c r="A47" s="9"/>
      <c r="C47" s="42"/>
      <c r="E47" s="42"/>
      <c r="G47" s="42"/>
    </row>
    <row r="48" spans="1:7" x14ac:dyDescent="0.2">
      <c r="A48" s="20"/>
      <c r="C48" s="40"/>
      <c r="E48" s="56"/>
      <c r="G48" s="28"/>
    </row>
    <row r="49" spans="1:7" x14ac:dyDescent="0.2">
      <c r="A49" s="10" t="s">
        <v>70</v>
      </c>
      <c r="C49" s="43"/>
      <c r="E49" s="58"/>
      <c r="G49" s="43"/>
    </row>
    <row r="50" spans="1:7" x14ac:dyDescent="0.2">
      <c r="A50" s="16" t="s">
        <v>71</v>
      </c>
      <c r="C50" s="36">
        <v>81535.016600000003</v>
      </c>
      <c r="E50" s="36">
        <v>84776.540000000008</v>
      </c>
      <c r="G50" s="36">
        <v>86460.76</v>
      </c>
    </row>
    <row r="51" spans="1:7" x14ac:dyDescent="0.2">
      <c r="A51" s="16" t="s">
        <v>72</v>
      </c>
      <c r="C51" s="36">
        <v>81535.020440000008</v>
      </c>
      <c r="E51" s="36">
        <v>81535.020440000008</v>
      </c>
      <c r="G51" s="36">
        <v>61000</v>
      </c>
    </row>
    <row r="52" spans="1:7" x14ac:dyDescent="0.2">
      <c r="A52" s="21" t="s">
        <v>73</v>
      </c>
      <c r="C52" s="33">
        <v>-3.8400000012188684E-3</v>
      </c>
      <c r="E52" s="33">
        <v>-3241.5195600000025</v>
      </c>
      <c r="G52" s="33">
        <v>-25460.76</v>
      </c>
    </row>
    <row r="53" spans="1:7" ht="13.15" x14ac:dyDescent="0.25">
      <c r="A53" s="23"/>
      <c r="B53" s="65"/>
      <c r="C53" s="42"/>
      <c r="D53" s="65"/>
      <c r="E53" s="42"/>
      <c r="F53" s="65"/>
      <c r="G53" s="42"/>
    </row>
    <row r="54" spans="1:7" ht="13.15" x14ac:dyDescent="0.25">
      <c r="A54" s="23"/>
      <c r="B54" s="65"/>
      <c r="C54" s="42"/>
      <c r="D54" s="65"/>
      <c r="E54" s="42"/>
      <c r="F54" s="65"/>
      <c r="G54" s="42"/>
    </row>
    <row r="55" spans="1:7" ht="13.15" x14ac:dyDescent="0.25">
      <c r="A55" s="20"/>
      <c r="C55" s="40"/>
      <c r="E55" s="56"/>
      <c r="G55" s="28"/>
    </row>
    <row r="56" spans="1:7" ht="30" customHeight="1" x14ac:dyDescent="0.25">
      <c r="A56" s="12" t="s">
        <v>74</v>
      </c>
      <c r="C56" s="31" t="s">
        <v>127</v>
      </c>
      <c r="E56" s="31" t="s">
        <v>128</v>
      </c>
      <c r="G56" s="61" t="s">
        <v>129</v>
      </c>
    </row>
    <row r="57" spans="1:7" ht="13.15" x14ac:dyDescent="0.25">
      <c r="A57" s="13"/>
      <c r="C57" s="32"/>
      <c r="E57" s="32"/>
      <c r="G57" s="62"/>
    </row>
    <row r="58" spans="1:7" x14ac:dyDescent="0.2">
      <c r="A58" s="14" t="s">
        <v>38</v>
      </c>
      <c r="C58" s="44">
        <v>197128</v>
      </c>
      <c r="E58" s="59">
        <v>197127</v>
      </c>
      <c r="G58" s="59">
        <v>118884.78</v>
      </c>
    </row>
    <row r="59" spans="1:7" x14ac:dyDescent="0.2">
      <c r="A59" s="13"/>
      <c r="C59" s="32"/>
      <c r="E59" s="32"/>
      <c r="G59" s="62"/>
    </row>
    <row r="60" spans="1:7" x14ac:dyDescent="0.2">
      <c r="A60" s="10" t="s">
        <v>39</v>
      </c>
      <c r="C60" s="35"/>
      <c r="E60" s="58"/>
      <c r="G60" s="43"/>
    </row>
    <row r="61" spans="1:7" x14ac:dyDescent="0.2">
      <c r="A61" s="15" t="s">
        <v>75</v>
      </c>
      <c r="C61" s="16"/>
      <c r="E61" s="57"/>
      <c r="G61" s="64"/>
    </row>
    <row r="62" spans="1:7" x14ac:dyDescent="0.2">
      <c r="A62" s="16" t="s">
        <v>76</v>
      </c>
      <c r="C62" s="45">
        <v>14500</v>
      </c>
      <c r="E62" s="45">
        <v>9555</v>
      </c>
      <c r="G62" s="45">
        <v>9054.68</v>
      </c>
    </row>
    <row r="63" spans="1:7" x14ac:dyDescent="0.2">
      <c r="A63" s="22" t="s">
        <v>77</v>
      </c>
      <c r="C63" s="45">
        <v>32165</v>
      </c>
      <c r="E63" s="45">
        <v>38685.72</v>
      </c>
      <c r="G63" s="45">
        <v>30285.120000000003</v>
      </c>
    </row>
    <row r="64" spans="1:7" x14ac:dyDescent="0.2">
      <c r="A64" s="16" t="s">
        <v>78</v>
      </c>
      <c r="C64" s="45">
        <v>-4795</v>
      </c>
      <c r="E64" s="45">
        <v>-5802.8579999999993</v>
      </c>
      <c r="G64" s="45">
        <v>-4702.2</v>
      </c>
    </row>
    <row r="65" spans="1:7" x14ac:dyDescent="0.2">
      <c r="A65" s="16"/>
      <c r="C65" s="46"/>
      <c r="E65" s="45"/>
      <c r="G65" s="46"/>
    </row>
    <row r="66" spans="1:7" x14ac:dyDescent="0.2">
      <c r="A66" s="15" t="s">
        <v>40</v>
      </c>
      <c r="C66" s="46"/>
      <c r="E66" s="45"/>
      <c r="G66" s="46"/>
    </row>
    <row r="67" spans="1:7" x14ac:dyDescent="0.2">
      <c r="A67" s="16" t="s">
        <v>79</v>
      </c>
      <c r="C67" s="45">
        <v>3000</v>
      </c>
      <c r="E67" s="45">
        <v>1162.2</v>
      </c>
      <c r="G67" s="45">
        <v>0</v>
      </c>
    </row>
    <row r="68" spans="1:7" x14ac:dyDescent="0.2">
      <c r="A68" s="16" t="s">
        <v>80</v>
      </c>
      <c r="C68" s="45">
        <v>1370</v>
      </c>
      <c r="E68" s="45">
        <v>0</v>
      </c>
      <c r="G68" s="45">
        <v>714.99</v>
      </c>
    </row>
    <row r="69" spans="1:7" x14ac:dyDescent="0.2">
      <c r="A69" s="16" t="s">
        <v>81</v>
      </c>
      <c r="C69" s="45">
        <v>1450</v>
      </c>
      <c r="E69" s="45">
        <v>945.65</v>
      </c>
      <c r="G69" s="45">
        <v>849.6</v>
      </c>
    </row>
    <row r="70" spans="1:7" x14ac:dyDescent="0.2">
      <c r="A70" s="16" t="s">
        <v>82</v>
      </c>
      <c r="C70" s="45">
        <v>1000</v>
      </c>
      <c r="E70" s="45">
        <v>0</v>
      </c>
      <c r="G70" s="45">
        <v>210</v>
      </c>
    </row>
    <row r="71" spans="1:7" x14ac:dyDescent="0.2">
      <c r="A71" s="16" t="s">
        <v>83</v>
      </c>
      <c r="C71" s="45">
        <v>666</v>
      </c>
      <c r="E71" s="45">
        <v>677.25</v>
      </c>
      <c r="G71" s="45">
        <v>1679.35</v>
      </c>
    </row>
    <row r="72" spans="1:7" x14ac:dyDescent="0.2">
      <c r="A72" s="16" t="s">
        <v>84</v>
      </c>
      <c r="C72" s="45">
        <v>300</v>
      </c>
      <c r="E72" s="45">
        <v>0</v>
      </c>
      <c r="G72" s="45">
        <v>916.8</v>
      </c>
    </row>
    <row r="73" spans="1:7" x14ac:dyDescent="0.2">
      <c r="A73" s="16" t="s">
        <v>85</v>
      </c>
      <c r="C73" s="45">
        <v>1400</v>
      </c>
      <c r="E73" s="45">
        <v>0</v>
      </c>
      <c r="G73" s="45">
        <v>0</v>
      </c>
    </row>
    <row r="74" spans="1:7" x14ac:dyDescent="0.2">
      <c r="A74" s="16"/>
      <c r="C74" s="46"/>
      <c r="E74" s="45"/>
      <c r="G74" s="46"/>
    </row>
    <row r="75" spans="1:7" x14ac:dyDescent="0.2">
      <c r="A75" s="15" t="s">
        <v>58</v>
      </c>
      <c r="C75" s="46"/>
      <c r="E75" s="45"/>
      <c r="G75" s="46"/>
    </row>
    <row r="76" spans="1:7" x14ac:dyDescent="0.2">
      <c r="A76" s="22" t="s">
        <v>86</v>
      </c>
      <c r="C76" s="45">
        <v>2250</v>
      </c>
      <c r="E76" s="45">
        <v>1505.9900000000002</v>
      </c>
      <c r="G76" s="45">
        <v>0</v>
      </c>
    </row>
    <row r="77" spans="1:7" x14ac:dyDescent="0.2">
      <c r="A77" s="16" t="s">
        <v>71</v>
      </c>
      <c r="C77" s="45">
        <v>120</v>
      </c>
      <c r="E77" s="45">
        <v>390.35</v>
      </c>
      <c r="G77" s="45">
        <v>2021.1000000000001</v>
      </c>
    </row>
    <row r="78" spans="1:7" x14ac:dyDescent="0.2">
      <c r="A78" s="16"/>
      <c r="C78" s="46"/>
      <c r="E78" s="45"/>
      <c r="G78" s="46"/>
    </row>
    <row r="79" spans="1:7" x14ac:dyDescent="0.2">
      <c r="A79" s="15" t="s">
        <v>87</v>
      </c>
      <c r="C79" s="46"/>
      <c r="E79" s="45"/>
      <c r="G79" s="46"/>
    </row>
    <row r="80" spans="1:7" x14ac:dyDescent="0.2">
      <c r="A80" s="16" t="s">
        <v>88</v>
      </c>
      <c r="C80" s="45">
        <v>5514</v>
      </c>
      <c r="E80" s="45">
        <v>2964</v>
      </c>
      <c r="G80" s="45">
        <v>0</v>
      </c>
    </row>
    <row r="81" spans="1:7" x14ac:dyDescent="0.2">
      <c r="A81" s="16"/>
      <c r="C81" s="46"/>
      <c r="E81" s="45"/>
      <c r="G81" s="46"/>
    </row>
    <row r="82" spans="1:7" x14ac:dyDescent="0.2">
      <c r="A82" s="15" t="s">
        <v>89</v>
      </c>
      <c r="C82" s="46"/>
      <c r="E82" s="45"/>
      <c r="G82" s="46"/>
    </row>
    <row r="83" spans="1:7" x14ac:dyDescent="0.2">
      <c r="A83" s="16" t="s">
        <v>90</v>
      </c>
      <c r="C83" s="45">
        <v>3000</v>
      </c>
      <c r="E83" s="45">
        <v>3328.26</v>
      </c>
      <c r="G83" s="45">
        <v>1200</v>
      </c>
    </row>
    <row r="84" spans="1:7" x14ac:dyDescent="0.2">
      <c r="A84" s="16" t="s">
        <v>91</v>
      </c>
      <c r="C84" s="45">
        <v>13</v>
      </c>
      <c r="E84" s="45">
        <v>13</v>
      </c>
      <c r="G84" s="45">
        <v>0</v>
      </c>
    </row>
    <row r="85" spans="1:7" x14ac:dyDescent="0.2">
      <c r="A85" s="16" t="s">
        <v>92</v>
      </c>
      <c r="C85" s="45">
        <v>5000</v>
      </c>
      <c r="E85" s="45">
        <v>306</v>
      </c>
      <c r="G85" s="45">
        <v>0</v>
      </c>
    </row>
    <row r="86" spans="1:7" x14ac:dyDescent="0.2">
      <c r="A86" s="16" t="s">
        <v>93</v>
      </c>
      <c r="C86" s="45">
        <v>0</v>
      </c>
      <c r="E86" s="45">
        <v>3976.3599999999997</v>
      </c>
      <c r="G86" s="45">
        <v>0</v>
      </c>
    </row>
    <row r="87" spans="1:7" x14ac:dyDescent="0.2">
      <c r="A87" s="16" t="s">
        <v>94</v>
      </c>
      <c r="C87" s="45">
        <v>38000</v>
      </c>
      <c r="E87" s="45">
        <v>-5006.6400000000012</v>
      </c>
      <c r="G87" s="45">
        <v>0</v>
      </c>
    </row>
    <row r="88" spans="1:7" x14ac:dyDescent="0.2">
      <c r="A88" s="16" t="s">
        <v>95</v>
      </c>
      <c r="C88" s="45">
        <v>375</v>
      </c>
      <c r="E88" s="45">
        <v>0</v>
      </c>
      <c r="G88" s="45">
        <v>371</v>
      </c>
    </row>
    <row r="89" spans="1:7" x14ac:dyDescent="0.2">
      <c r="A89" s="16" t="s">
        <v>96</v>
      </c>
      <c r="C89" s="45">
        <v>1800</v>
      </c>
      <c r="E89" s="45">
        <v>0</v>
      </c>
      <c r="G89" s="45">
        <v>0</v>
      </c>
    </row>
    <row r="90" spans="1:7" x14ac:dyDescent="0.2">
      <c r="A90" s="16" t="s">
        <v>97</v>
      </c>
      <c r="C90" s="45">
        <v>5000</v>
      </c>
      <c r="E90" s="45">
        <v>1251</v>
      </c>
      <c r="G90" s="45">
        <v>29488.58</v>
      </c>
    </row>
    <row r="91" spans="1:7" x14ac:dyDescent="0.2">
      <c r="A91" s="16" t="s">
        <v>98</v>
      </c>
      <c r="C91" s="45">
        <v>1500</v>
      </c>
      <c r="E91" s="45">
        <v>466.58999999999992</v>
      </c>
      <c r="G91" s="45">
        <v>1215.0999999999999</v>
      </c>
    </row>
    <row r="92" spans="1:7" x14ac:dyDescent="0.2">
      <c r="A92" s="16" t="s">
        <v>99</v>
      </c>
      <c r="C92" s="45">
        <v>67000</v>
      </c>
      <c r="E92" s="45">
        <v>62616.65</v>
      </c>
      <c r="G92" s="45">
        <v>45600</v>
      </c>
    </row>
    <row r="93" spans="1:7" x14ac:dyDescent="0.2">
      <c r="A93" s="16" t="s">
        <v>100</v>
      </c>
      <c r="C93" s="45">
        <v>0</v>
      </c>
      <c r="E93" s="45">
        <v>1513.65</v>
      </c>
      <c r="G93" s="45">
        <v>0</v>
      </c>
    </row>
    <row r="94" spans="1:7" x14ac:dyDescent="0.2">
      <c r="A94" s="16" t="s">
        <v>101</v>
      </c>
      <c r="C94" s="45">
        <v>0</v>
      </c>
      <c r="E94" s="45">
        <v>635</v>
      </c>
      <c r="G94" s="45">
        <v>54.5</v>
      </c>
    </row>
    <row r="95" spans="1:7" x14ac:dyDescent="0.2">
      <c r="A95" s="16" t="s">
        <v>102</v>
      </c>
      <c r="C95" s="45">
        <v>5000</v>
      </c>
      <c r="E95" s="45">
        <v>960</v>
      </c>
      <c r="G95" s="45">
        <v>5000</v>
      </c>
    </row>
    <row r="96" spans="1:7" x14ac:dyDescent="0.2">
      <c r="A96" s="16"/>
      <c r="C96" s="46"/>
      <c r="E96" s="45"/>
      <c r="G96" s="46"/>
    </row>
    <row r="97" spans="1:7" x14ac:dyDescent="0.2">
      <c r="A97" s="15" t="s">
        <v>103</v>
      </c>
      <c r="C97" s="46"/>
      <c r="E97" s="45"/>
      <c r="G97" s="46"/>
    </row>
    <row r="98" spans="1:7" x14ac:dyDescent="0.2">
      <c r="A98" s="16" t="s">
        <v>104</v>
      </c>
      <c r="C98" s="45">
        <v>0</v>
      </c>
      <c r="E98" s="45">
        <v>6.48</v>
      </c>
      <c r="G98" s="45">
        <v>39.75</v>
      </c>
    </row>
    <row r="99" spans="1:7" x14ac:dyDescent="0.2">
      <c r="A99" s="16" t="s">
        <v>105</v>
      </c>
      <c r="C99" s="45">
        <v>0</v>
      </c>
      <c r="E99" s="45">
        <v>132.44999999999982</v>
      </c>
      <c r="G99" s="45">
        <v>0</v>
      </c>
    </row>
    <row r="100" spans="1:7" x14ac:dyDescent="0.2">
      <c r="A100" s="16"/>
      <c r="C100" s="46"/>
      <c r="E100" s="45"/>
      <c r="G100" s="46"/>
    </row>
    <row r="101" spans="1:7" x14ac:dyDescent="0.2">
      <c r="A101" s="15" t="s">
        <v>65</v>
      </c>
      <c r="C101" s="46"/>
      <c r="E101" s="45"/>
      <c r="G101" s="46"/>
    </row>
    <row r="102" spans="1:7" x14ac:dyDescent="0.2">
      <c r="A102" s="16" t="s">
        <v>66</v>
      </c>
      <c r="C102" s="45">
        <v>11500</v>
      </c>
      <c r="E102" s="45">
        <v>11500.000000000002</v>
      </c>
      <c r="G102" s="45">
        <v>0</v>
      </c>
    </row>
    <row r="103" spans="1:7" x14ac:dyDescent="0.2">
      <c r="A103" s="16"/>
      <c r="C103" s="47"/>
      <c r="E103" s="57"/>
      <c r="G103" s="64"/>
    </row>
    <row r="104" spans="1:7" x14ac:dyDescent="0.2">
      <c r="A104" s="17" t="s">
        <v>106</v>
      </c>
      <c r="C104" s="48">
        <v>197128</v>
      </c>
      <c r="E104" s="48">
        <v>131782.10199999998</v>
      </c>
      <c r="G104" s="48">
        <v>123998.37000000001</v>
      </c>
    </row>
    <row r="105" spans="1:7" x14ac:dyDescent="0.2">
      <c r="A105" s="9"/>
      <c r="C105" s="49"/>
      <c r="E105" s="49"/>
      <c r="G105" s="49"/>
    </row>
    <row r="106" spans="1:7" x14ac:dyDescent="0.2">
      <c r="A106" s="19" t="s">
        <v>68</v>
      </c>
      <c r="C106" s="39">
        <v>0</v>
      </c>
      <c r="E106" s="39">
        <v>0</v>
      </c>
      <c r="G106" s="39">
        <v>4068.2</v>
      </c>
    </row>
    <row r="107" spans="1:7" x14ac:dyDescent="0.2">
      <c r="A107" s="9"/>
      <c r="C107" s="41"/>
      <c r="E107" s="41"/>
      <c r="G107" s="42"/>
    </row>
    <row r="108" spans="1:7" x14ac:dyDescent="0.2">
      <c r="A108" s="19" t="s">
        <v>69</v>
      </c>
      <c r="C108" s="50">
        <v>0</v>
      </c>
      <c r="E108" s="50">
        <v>65344.898000000016</v>
      </c>
      <c r="G108" s="50">
        <v>-1045.3900000000112</v>
      </c>
    </row>
    <row r="109" spans="1:7" ht="13.15" x14ac:dyDescent="0.25">
      <c r="A109" s="9"/>
      <c r="B109" s="65"/>
      <c r="C109" s="60"/>
      <c r="D109" s="65"/>
      <c r="E109" s="60"/>
      <c r="F109" s="65"/>
      <c r="G109" s="60"/>
    </row>
    <row r="110" spans="1:7" ht="13.15" x14ac:dyDescent="0.25">
      <c r="A110" s="9"/>
      <c r="B110" s="65"/>
      <c r="C110" s="60"/>
      <c r="D110" s="65"/>
      <c r="E110" s="60"/>
      <c r="F110" s="65"/>
      <c r="G110" s="60"/>
    </row>
    <row r="111" spans="1:7" ht="13.15" x14ac:dyDescent="0.25">
      <c r="A111" s="23"/>
      <c r="C111" s="28"/>
      <c r="E111" s="56"/>
      <c r="G111" s="28"/>
    </row>
    <row r="112" spans="1:7" ht="30" customHeight="1" x14ac:dyDescent="0.2">
      <c r="A112" s="24" t="s">
        <v>166</v>
      </c>
      <c r="C112" s="31" t="s">
        <v>127</v>
      </c>
      <c r="E112" s="31" t="s">
        <v>128</v>
      </c>
      <c r="G112" s="61" t="s">
        <v>129</v>
      </c>
    </row>
    <row r="113" spans="1:7" ht="13.15" x14ac:dyDescent="0.25">
      <c r="A113" s="20"/>
      <c r="C113" s="28"/>
      <c r="E113" s="56"/>
      <c r="G113" s="28"/>
    </row>
    <row r="114" spans="1:7" x14ac:dyDescent="0.2">
      <c r="A114" s="14" t="s">
        <v>38</v>
      </c>
      <c r="C114" s="39">
        <v>47521.908240000004</v>
      </c>
      <c r="E114" s="39">
        <v>46832.36</v>
      </c>
      <c r="G114" s="39">
        <v>37120.44</v>
      </c>
    </row>
    <row r="115" spans="1:7" x14ac:dyDescent="0.2">
      <c r="A115" s="25"/>
      <c r="C115" s="28"/>
      <c r="E115" s="91"/>
      <c r="G115" s="28"/>
    </row>
    <row r="116" spans="1:7" x14ac:dyDescent="0.2">
      <c r="A116" s="14" t="s">
        <v>147</v>
      </c>
      <c r="C116" s="44">
        <v>0</v>
      </c>
      <c r="E116" s="59">
        <v>537.17999999999995</v>
      </c>
      <c r="G116" s="44">
        <v>0</v>
      </c>
    </row>
    <row r="117" spans="1:7" x14ac:dyDescent="0.2">
      <c r="A117" s="25"/>
      <c r="C117" s="28"/>
      <c r="E117" s="91"/>
      <c r="G117" s="28"/>
    </row>
    <row r="118" spans="1:7" x14ac:dyDescent="0.2">
      <c r="A118" s="19" t="s">
        <v>108</v>
      </c>
      <c r="C118" s="39">
        <v>47521.908240000004</v>
      </c>
      <c r="E118" s="39">
        <v>38765.868000000009</v>
      </c>
      <c r="G118" s="39">
        <v>42325.720000000008</v>
      </c>
    </row>
    <row r="119" spans="1:7" x14ac:dyDescent="0.2">
      <c r="A119" s="9"/>
      <c r="C119" s="28"/>
      <c r="E119" s="91"/>
      <c r="G119" s="28"/>
    </row>
    <row r="120" spans="1:7" x14ac:dyDescent="0.2">
      <c r="A120" s="19" t="s">
        <v>69</v>
      </c>
      <c r="C120" s="50">
        <v>0</v>
      </c>
      <c r="E120" s="50">
        <v>8603.6719999999914</v>
      </c>
      <c r="G120" s="50">
        <v>-5205.2800000000061</v>
      </c>
    </row>
    <row r="121" spans="1:7" x14ac:dyDescent="0.2">
      <c r="A121" s="9"/>
      <c r="C121" s="28"/>
      <c r="E121" s="56"/>
      <c r="G121" s="28"/>
    </row>
    <row r="122" spans="1:7" x14ac:dyDescent="0.2">
      <c r="A122" s="23"/>
      <c r="C122" s="28"/>
      <c r="E122" s="56"/>
      <c r="G122" s="28"/>
    </row>
    <row r="123" spans="1:7" ht="13.15" x14ac:dyDescent="0.25">
      <c r="A123" s="23"/>
      <c r="C123" s="28"/>
      <c r="E123" s="56"/>
      <c r="G123" s="28"/>
    </row>
    <row r="124" spans="1:7" ht="13.15" x14ac:dyDescent="0.25">
      <c r="A124" s="9"/>
      <c r="C124" s="41"/>
      <c r="E124" s="60"/>
      <c r="G124" s="60"/>
    </row>
    <row r="125" spans="1:7" ht="30" customHeight="1" x14ac:dyDescent="0.25">
      <c r="A125" s="27" t="s">
        <v>119</v>
      </c>
      <c r="C125" s="31" t="s">
        <v>127</v>
      </c>
      <c r="E125" s="31" t="s">
        <v>128</v>
      </c>
      <c r="G125" s="61" t="s">
        <v>129</v>
      </c>
    </row>
    <row r="126" spans="1:7" ht="13.15" x14ac:dyDescent="0.25">
      <c r="A126" s="28"/>
      <c r="C126" s="34"/>
      <c r="E126" s="56"/>
      <c r="G126" s="28"/>
    </row>
    <row r="127" spans="1:7" x14ac:dyDescent="0.2">
      <c r="A127" s="29" t="s">
        <v>120</v>
      </c>
      <c r="C127" s="55">
        <v>372284.54</v>
      </c>
      <c r="E127" s="55">
        <v>372284.54</v>
      </c>
      <c r="G127" s="55">
        <v>383542.89</v>
      </c>
    </row>
    <row r="128" spans="1:7" x14ac:dyDescent="0.2">
      <c r="A128" s="16" t="s">
        <v>121</v>
      </c>
      <c r="C128" s="45">
        <v>54350</v>
      </c>
      <c r="E128" s="45">
        <v>54350</v>
      </c>
      <c r="G128" s="45">
        <v>42850</v>
      </c>
    </row>
    <row r="129" spans="1:7" x14ac:dyDescent="0.2">
      <c r="A129" s="16" t="s">
        <v>146</v>
      </c>
      <c r="C129" s="45">
        <v>-123988.00000000001</v>
      </c>
      <c r="E129" s="45">
        <v>-82101.48000000001</v>
      </c>
      <c r="G129" s="45">
        <v>-54108.74</v>
      </c>
    </row>
    <row r="130" spans="1:7" x14ac:dyDescent="0.2">
      <c r="A130" s="16" t="s">
        <v>122</v>
      </c>
      <c r="C130" s="46">
        <v>0</v>
      </c>
      <c r="E130" s="45">
        <v>0</v>
      </c>
      <c r="G130" s="45">
        <v>0</v>
      </c>
    </row>
    <row r="131" spans="1:7" x14ac:dyDescent="0.2">
      <c r="A131" s="16" t="s">
        <v>123</v>
      </c>
      <c r="C131" s="46">
        <v>0</v>
      </c>
      <c r="E131" s="45">
        <v>1040.97</v>
      </c>
      <c r="G131" s="45">
        <v>0</v>
      </c>
    </row>
    <row r="132" spans="1:7" x14ac:dyDescent="0.2">
      <c r="A132" s="30" t="s">
        <v>124</v>
      </c>
      <c r="C132" s="52">
        <v>302646.53999999998</v>
      </c>
      <c r="E132" s="39">
        <v>345574.02999999991</v>
      </c>
      <c r="G132" s="39">
        <v>372284.54</v>
      </c>
    </row>
    <row r="133" spans="1:7" ht="13.15" x14ac:dyDescent="0.25">
      <c r="A133" s="20"/>
      <c r="C133" s="28"/>
      <c r="E133" s="28"/>
      <c r="G133" s="28"/>
    </row>
    <row r="134" spans="1:7" ht="13.15" x14ac:dyDescent="0.25">
      <c r="C134" s="56"/>
      <c r="G134" s="28"/>
    </row>
    <row r="135" spans="1:7" ht="13.15" x14ac:dyDescent="0.25">
      <c r="C135" s="28"/>
      <c r="G135" s="28"/>
    </row>
    <row r="136" spans="1:7" ht="13.15" x14ac:dyDescent="0.25">
      <c r="C136" s="28"/>
      <c r="G136" s="28"/>
    </row>
    <row r="137" spans="1:7" ht="13.15" x14ac:dyDescent="0.25">
      <c r="C137" s="28"/>
      <c r="G137" s="28"/>
    </row>
    <row r="138" spans="1:7" ht="13.15" x14ac:dyDescent="0.25">
      <c r="C138" s="28"/>
      <c r="G138" s="28"/>
    </row>
    <row r="139" spans="1:7" ht="13.15" x14ac:dyDescent="0.25">
      <c r="C139" s="28"/>
      <c r="G139" s="28"/>
    </row>
    <row r="140" spans="1:7" ht="13.15" x14ac:dyDescent="0.25">
      <c r="C140" s="28"/>
      <c r="G140" s="28"/>
    </row>
    <row r="141" spans="1:7" ht="13.15" x14ac:dyDescent="0.25">
      <c r="C141" s="28"/>
      <c r="G141" s="28"/>
    </row>
    <row r="142" spans="1:7" ht="13.15" x14ac:dyDescent="0.25">
      <c r="C142" s="28"/>
      <c r="G142" s="28"/>
    </row>
    <row r="143" spans="1:7" ht="13.15" x14ac:dyDescent="0.25">
      <c r="C143" s="28"/>
      <c r="G143" s="28"/>
    </row>
    <row r="144" spans="1:7" ht="13.15" x14ac:dyDescent="0.25">
      <c r="C144" s="28"/>
      <c r="G144" s="28"/>
    </row>
    <row r="145" spans="3:7" ht="13.15" x14ac:dyDescent="0.25">
      <c r="C145" s="28"/>
      <c r="G145" s="28"/>
    </row>
    <row r="146" spans="3:7" ht="13.15" x14ac:dyDescent="0.25">
      <c r="C146" s="28"/>
      <c r="G146" s="28"/>
    </row>
    <row r="147" spans="3:7" ht="13.15" x14ac:dyDescent="0.25">
      <c r="C147" s="28"/>
      <c r="G147" s="28"/>
    </row>
    <row r="148" spans="3:7" ht="13.15" x14ac:dyDescent="0.25">
      <c r="C148" s="28"/>
      <c r="G148" s="28"/>
    </row>
    <row r="149" spans="3:7" ht="13.15" x14ac:dyDescent="0.25">
      <c r="C149" s="28"/>
      <c r="G149" s="28"/>
    </row>
    <row r="150" spans="3:7" ht="13.15" x14ac:dyDescent="0.25">
      <c r="C150" s="28"/>
      <c r="G150" s="28"/>
    </row>
    <row r="151" spans="3:7" ht="13.15" x14ac:dyDescent="0.25">
      <c r="C151" s="28"/>
      <c r="G151" s="28"/>
    </row>
    <row r="152" spans="3:7" ht="13.15" x14ac:dyDescent="0.25">
      <c r="C152" s="28"/>
      <c r="G152" s="28"/>
    </row>
    <row r="153" spans="3:7" x14ac:dyDescent="0.2">
      <c r="C153" s="28"/>
      <c r="G153" s="28"/>
    </row>
    <row r="154" spans="3:7" x14ac:dyDescent="0.2">
      <c r="C154" s="28"/>
      <c r="G154" s="28"/>
    </row>
    <row r="155" spans="3:7" x14ac:dyDescent="0.2">
      <c r="C155" s="28"/>
      <c r="G155" s="28"/>
    </row>
    <row r="156" spans="3:7" x14ac:dyDescent="0.2">
      <c r="C156" s="28"/>
      <c r="G156" s="28"/>
    </row>
    <row r="157" spans="3:7" x14ac:dyDescent="0.2">
      <c r="C157" s="28"/>
      <c r="G157" s="28"/>
    </row>
    <row r="158" spans="3:7" x14ac:dyDescent="0.2">
      <c r="C158" s="28"/>
      <c r="G158" s="28"/>
    </row>
    <row r="159" spans="3:7" x14ac:dyDescent="0.2">
      <c r="C159" s="28"/>
      <c r="G159" s="28"/>
    </row>
    <row r="160" spans="3:7" x14ac:dyDescent="0.2">
      <c r="C160" s="28"/>
      <c r="G160" s="28"/>
    </row>
    <row r="161" spans="3:7" x14ac:dyDescent="0.2">
      <c r="C161" s="28"/>
      <c r="G161" s="28"/>
    </row>
    <row r="162" spans="3:7" x14ac:dyDescent="0.2">
      <c r="C162" s="28"/>
      <c r="G162" s="28"/>
    </row>
    <row r="163" spans="3:7" x14ac:dyDescent="0.2">
      <c r="C163" s="28"/>
      <c r="G163" s="28"/>
    </row>
    <row r="164" spans="3:7" x14ac:dyDescent="0.2">
      <c r="C164" s="28"/>
      <c r="G164" s="28"/>
    </row>
    <row r="165" spans="3:7" x14ac:dyDescent="0.2">
      <c r="C165" s="28"/>
      <c r="G165" s="28"/>
    </row>
    <row r="166" spans="3:7" x14ac:dyDescent="0.2">
      <c r="C166" s="28"/>
      <c r="G166" s="28"/>
    </row>
    <row r="167" spans="3:7" x14ac:dyDescent="0.2">
      <c r="C167" s="28"/>
      <c r="G167" s="28"/>
    </row>
    <row r="168" spans="3:7" x14ac:dyDescent="0.2">
      <c r="C168" s="28"/>
      <c r="G168" s="28"/>
    </row>
    <row r="169" spans="3:7" x14ac:dyDescent="0.2">
      <c r="C169" s="28"/>
      <c r="G169" s="28"/>
    </row>
    <row r="170" spans="3:7" x14ac:dyDescent="0.2">
      <c r="C170" s="28"/>
      <c r="G170" s="28"/>
    </row>
    <row r="171" spans="3:7" x14ac:dyDescent="0.2">
      <c r="C171" s="28"/>
      <c r="G171" s="28"/>
    </row>
    <row r="172" spans="3:7" x14ac:dyDescent="0.2">
      <c r="C172" s="28"/>
      <c r="G172" s="28"/>
    </row>
    <row r="173" spans="3:7" x14ac:dyDescent="0.2">
      <c r="C173" s="28"/>
      <c r="G173" s="28"/>
    </row>
    <row r="174" spans="3:7" x14ac:dyDescent="0.2">
      <c r="C174" s="28"/>
      <c r="G174" s="28"/>
    </row>
    <row r="175" spans="3:7" x14ac:dyDescent="0.2">
      <c r="C175" s="28"/>
      <c r="G175" s="28"/>
    </row>
    <row r="176" spans="3:7" x14ac:dyDescent="0.2">
      <c r="C176" s="28"/>
      <c r="G176" s="28"/>
    </row>
    <row r="177" spans="3:7" x14ac:dyDescent="0.2">
      <c r="C177" s="28"/>
      <c r="G177" s="28"/>
    </row>
    <row r="178" spans="3:7" x14ac:dyDescent="0.2">
      <c r="C178" s="28"/>
      <c r="G178" s="28"/>
    </row>
    <row r="179" spans="3:7" x14ac:dyDescent="0.2">
      <c r="C179" s="28"/>
      <c r="G179" s="28"/>
    </row>
    <row r="180" spans="3:7" x14ac:dyDescent="0.2">
      <c r="C180" s="28"/>
      <c r="G180" s="28"/>
    </row>
    <row r="181" spans="3:7" x14ac:dyDescent="0.2">
      <c r="C181" s="28"/>
      <c r="G181" s="28"/>
    </row>
    <row r="182" spans="3:7" x14ac:dyDescent="0.2">
      <c r="C182" s="28"/>
      <c r="G182" s="28"/>
    </row>
    <row r="183" spans="3:7" x14ac:dyDescent="0.2">
      <c r="C183" s="28"/>
      <c r="G183" s="28"/>
    </row>
    <row r="184" spans="3:7" x14ac:dyDescent="0.2">
      <c r="C184" s="28"/>
      <c r="G184" s="28"/>
    </row>
    <row r="185" spans="3:7" x14ac:dyDescent="0.2">
      <c r="C185" s="28"/>
      <c r="G185" s="28"/>
    </row>
    <row r="186" spans="3:7" x14ac:dyDescent="0.2">
      <c r="C186" s="28"/>
    </row>
    <row r="187" spans="3:7" x14ac:dyDescent="0.2">
      <c r="C187" s="28"/>
    </row>
    <row r="188" spans="3:7" x14ac:dyDescent="0.2">
      <c r="C188" s="28"/>
    </row>
    <row r="189" spans="3:7" x14ac:dyDescent="0.2">
      <c r="C189" s="28"/>
    </row>
    <row r="190" spans="3:7" x14ac:dyDescent="0.2">
      <c r="C190" s="28"/>
    </row>
    <row r="191" spans="3:7" x14ac:dyDescent="0.2">
      <c r="C191" s="28"/>
    </row>
    <row r="192" spans="3:7" x14ac:dyDescent="0.2">
      <c r="C192" s="28"/>
    </row>
    <row r="193" spans="3:3" x14ac:dyDescent="0.2">
      <c r="C193" s="28"/>
    </row>
    <row r="194" spans="3:3" x14ac:dyDescent="0.2">
      <c r="C194" s="28"/>
    </row>
    <row r="195" spans="3:3" x14ac:dyDescent="0.2">
      <c r="C195" s="28"/>
    </row>
    <row r="196" spans="3:3" x14ac:dyDescent="0.2">
      <c r="C196" s="28"/>
    </row>
    <row r="197" spans="3:3" x14ac:dyDescent="0.2">
      <c r="C197" s="28"/>
    </row>
    <row r="198" spans="3:3" x14ac:dyDescent="0.2">
      <c r="C198" s="28"/>
    </row>
    <row r="199" spans="3:3" x14ac:dyDescent="0.2">
      <c r="C199" s="28"/>
    </row>
    <row r="200" spans="3:3" x14ac:dyDescent="0.2">
      <c r="C200" s="28"/>
    </row>
    <row r="201" spans="3:3" x14ac:dyDescent="0.2">
      <c r="C201" s="28"/>
    </row>
    <row r="202" spans="3:3" x14ac:dyDescent="0.2">
      <c r="C202" s="28"/>
    </row>
    <row r="203" spans="3:3" x14ac:dyDescent="0.2">
      <c r="C203" s="28"/>
    </row>
    <row r="204" spans="3:3" x14ac:dyDescent="0.2">
      <c r="C204" s="28"/>
    </row>
    <row r="205" spans="3:3" x14ac:dyDescent="0.2">
      <c r="C205" s="28"/>
    </row>
    <row r="206" spans="3:3" x14ac:dyDescent="0.2">
      <c r="C206" s="28"/>
    </row>
    <row r="207" spans="3:3" x14ac:dyDescent="0.2">
      <c r="C207" s="28"/>
    </row>
    <row r="208" spans="3:3" x14ac:dyDescent="0.2">
      <c r="C208" s="28"/>
    </row>
    <row r="209" spans="3:3" x14ac:dyDescent="0.2">
      <c r="C209" s="28"/>
    </row>
    <row r="210" spans="3:3" x14ac:dyDescent="0.2">
      <c r="C210" s="28"/>
    </row>
    <row r="211" spans="3:3" x14ac:dyDescent="0.2">
      <c r="C211" s="28"/>
    </row>
    <row r="212" spans="3:3" x14ac:dyDescent="0.2">
      <c r="C212" s="28"/>
    </row>
    <row r="213" spans="3:3" x14ac:dyDescent="0.2">
      <c r="C213" s="28"/>
    </row>
    <row r="214" spans="3:3" x14ac:dyDescent="0.2">
      <c r="C214" s="28"/>
    </row>
    <row r="215" spans="3:3" x14ac:dyDescent="0.2">
      <c r="C215" s="28"/>
    </row>
    <row r="216" spans="3:3" x14ac:dyDescent="0.2">
      <c r="C216" s="28"/>
    </row>
    <row r="217" spans="3:3" x14ac:dyDescent="0.2">
      <c r="C217" s="28"/>
    </row>
    <row r="218" spans="3:3" x14ac:dyDescent="0.2">
      <c r="C218" s="28"/>
    </row>
    <row r="219" spans="3:3" ht="13.15" x14ac:dyDescent="0.25">
      <c r="C219" s="28"/>
    </row>
    <row r="220" spans="3:3" x14ac:dyDescent="0.2">
      <c r="C220" s="28"/>
    </row>
  </sheetData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75" zoomScaleNormal="75" workbookViewId="0">
      <selection activeCell="A3" sqref="A3"/>
    </sheetView>
  </sheetViews>
  <sheetFormatPr defaultRowHeight="12.75" x14ac:dyDescent="0.2"/>
  <cols>
    <col min="1" max="1" width="65.7109375" customWidth="1"/>
    <col min="2" max="2" width="2.7109375" customWidth="1"/>
    <col min="3" max="3" width="14.710937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1" spans="1:7" ht="17.45" customHeight="1" x14ac:dyDescent="0.2">
      <c r="A1" s="92" t="s">
        <v>125</v>
      </c>
      <c r="B1" s="92"/>
      <c r="C1" s="92"/>
      <c r="D1" s="92"/>
      <c r="E1" s="92"/>
      <c r="F1" s="92"/>
      <c r="G1" s="92"/>
    </row>
    <row r="2" spans="1:7" ht="15.75" x14ac:dyDescent="0.2">
      <c r="A2" s="93" t="s">
        <v>131</v>
      </c>
      <c r="B2" s="93"/>
      <c r="C2" s="93"/>
      <c r="D2" s="93"/>
      <c r="E2" s="93"/>
      <c r="F2" s="93"/>
      <c r="G2" s="93"/>
    </row>
    <row r="3" spans="1:7" ht="15.75" x14ac:dyDescent="0.2">
      <c r="A3" s="67">
        <f>'[1]Estate Detailed Summary'!A3</f>
        <v>0</v>
      </c>
      <c r="C3" s="20"/>
      <c r="E3" s="20"/>
      <c r="G3" s="84"/>
    </row>
    <row r="4" spans="1:7" ht="13.15" x14ac:dyDescent="0.25">
      <c r="A4" s="68"/>
      <c r="C4" s="20"/>
      <c r="E4" s="20"/>
      <c r="G4" s="84"/>
    </row>
    <row r="5" spans="1:7" ht="30" customHeight="1" x14ac:dyDescent="0.25">
      <c r="A5" s="66" t="s">
        <v>132</v>
      </c>
      <c r="C5" s="31" t="s">
        <v>127</v>
      </c>
      <c r="E5" s="31" t="s">
        <v>128</v>
      </c>
      <c r="G5" s="85" t="s">
        <v>129</v>
      </c>
    </row>
    <row r="6" spans="1:7" ht="13.15" x14ac:dyDescent="0.25">
      <c r="A6" s="13"/>
      <c r="C6" s="32"/>
      <c r="E6" s="32"/>
      <c r="G6" s="86"/>
    </row>
    <row r="7" spans="1:7" x14ac:dyDescent="0.2">
      <c r="A7" s="69" t="s">
        <v>38</v>
      </c>
      <c r="C7" s="59">
        <v>42387.929999999993</v>
      </c>
      <c r="E7" s="59">
        <v>42387.71</v>
      </c>
      <c r="G7" s="87">
        <v>42273</v>
      </c>
    </row>
    <row r="8" spans="1:7" ht="13.15" x14ac:dyDescent="0.25">
      <c r="A8" s="13"/>
      <c r="C8" s="32"/>
      <c r="E8" s="32"/>
      <c r="G8" s="86"/>
    </row>
    <row r="9" spans="1:7" ht="13.15" x14ac:dyDescent="0.25">
      <c r="A9" s="10" t="s">
        <v>39</v>
      </c>
      <c r="C9" s="35"/>
      <c r="E9" s="63"/>
      <c r="G9" s="63"/>
    </row>
    <row r="10" spans="1:7" ht="13.15" x14ac:dyDescent="0.25">
      <c r="A10" s="70" t="s">
        <v>40</v>
      </c>
      <c r="C10" s="51"/>
      <c r="E10" s="16"/>
      <c r="G10" s="16"/>
    </row>
    <row r="11" spans="1:7" ht="13.15" x14ac:dyDescent="0.25">
      <c r="A11" s="71" t="s">
        <v>41</v>
      </c>
      <c r="C11" s="51">
        <v>375</v>
      </c>
      <c r="E11" s="51">
        <v>332.35</v>
      </c>
      <c r="G11" s="37">
        <v>370.5</v>
      </c>
    </row>
    <row r="12" spans="1:7" ht="13.15" x14ac:dyDescent="0.25">
      <c r="A12" s="71" t="s">
        <v>42</v>
      </c>
      <c r="C12" s="51">
        <v>2964</v>
      </c>
      <c r="E12" s="51">
        <v>2908.5</v>
      </c>
      <c r="G12" s="37">
        <v>3600</v>
      </c>
    </row>
    <row r="13" spans="1:7" ht="13.15" x14ac:dyDescent="0.25">
      <c r="A13" s="8" t="s">
        <v>43</v>
      </c>
      <c r="C13" s="51">
        <v>500</v>
      </c>
      <c r="E13" s="51">
        <v>0</v>
      </c>
      <c r="G13" s="37">
        <v>0</v>
      </c>
    </row>
    <row r="14" spans="1:7" ht="13.15" x14ac:dyDescent="0.25">
      <c r="A14" s="71" t="s">
        <v>44</v>
      </c>
      <c r="C14" s="51">
        <v>0</v>
      </c>
      <c r="E14" s="51">
        <v>116.72</v>
      </c>
      <c r="G14" s="37">
        <v>244.44</v>
      </c>
    </row>
    <row r="15" spans="1:7" ht="13.15" x14ac:dyDescent="0.25">
      <c r="A15" s="71" t="s">
        <v>45</v>
      </c>
      <c r="C15" s="51">
        <v>2275</v>
      </c>
      <c r="E15" s="51">
        <v>2068.2199999999998</v>
      </c>
      <c r="G15" s="37">
        <v>2244</v>
      </c>
    </row>
    <row r="16" spans="1:7" ht="13.15" x14ac:dyDescent="0.25">
      <c r="A16" s="71" t="s">
        <v>133</v>
      </c>
      <c r="C16" s="51">
        <v>2000</v>
      </c>
      <c r="E16" s="51">
        <v>1507</v>
      </c>
      <c r="G16" s="37">
        <v>543.04</v>
      </c>
    </row>
    <row r="17" spans="1:7" ht="13.15" x14ac:dyDescent="0.25">
      <c r="A17" s="71" t="s">
        <v>46</v>
      </c>
      <c r="C17" s="51">
        <v>0</v>
      </c>
      <c r="E17" s="51">
        <v>0</v>
      </c>
      <c r="G17" s="37">
        <v>0</v>
      </c>
    </row>
    <row r="18" spans="1:7" ht="13.15" x14ac:dyDescent="0.25">
      <c r="A18" s="71" t="s">
        <v>47</v>
      </c>
      <c r="C18" s="51">
        <v>2500</v>
      </c>
      <c r="E18" s="51">
        <v>2467.9</v>
      </c>
      <c r="G18" s="37">
        <v>2403.12</v>
      </c>
    </row>
    <row r="19" spans="1:7" ht="13.15" x14ac:dyDescent="0.25">
      <c r="A19" s="71" t="s">
        <v>48</v>
      </c>
      <c r="C19" s="51">
        <v>0</v>
      </c>
      <c r="E19" s="51">
        <v>0</v>
      </c>
      <c r="G19" s="37">
        <v>0</v>
      </c>
    </row>
    <row r="20" spans="1:7" ht="13.15" x14ac:dyDescent="0.25">
      <c r="A20" s="71" t="s">
        <v>134</v>
      </c>
      <c r="C20" s="51">
        <v>0</v>
      </c>
      <c r="E20" s="51">
        <v>413.73</v>
      </c>
      <c r="G20" s="37">
        <v>945</v>
      </c>
    </row>
    <row r="21" spans="1:7" ht="13.15" x14ac:dyDescent="0.25">
      <c r="A21" s="8" t="s">
        <v>50</v>
      </c>
      <c r="C21" s="51">
        <v>0</v>
      </c>
      <c r="E21" s="51">
        <v>0</v>
      </c>
      <c r="G21" s="37">
        <v>0</v>
      </c>
    </row>
    <row r="22" spans="1:7" ht="13.15" x14ac:dyDescent="0.25">
      <c r="A22" s="71" t="s">
        <v>51</v>
      </c>
      <c r="C22" s="51">
        <v>200</v>
      </c>
      <c r="E22" s="51">
        <v>153.41</v>
      </c>
      <c r="G22" s="37">
        <v>0</v>
      </c>
    </row>
    <row r="23" spans="1:7" ht="13.15" x14ac:dyDescent="0.25">
      <c r="A23" s="71" t="s">
        <v>52</v>
      </c>
      <c r="C23" s="51">
        <v>1744.6</v>
      </c>
      <c r="E23" s="51">
        <v>129.31</v>
      </c>
      <c r="G23" s="37">
        <v>107.76</v>
      </c>
    </row>
    <row r="24" spans="1:7" ht="13.15" x14ac:dyDescent="0.25">
      <c r="A24" s="71" t="s">
        <v>53</v>
      </c>
      <c r="C24" s="51">
        <v>0</v>
      </c>
      <c r="E24" s="51">
        <v>0</v>
      </c>
      <c r="G24" s="37">
        <v>0</v>
      </c>
    </row>
    <row r="25" spans="1:7" ht="13.15" x14ac:dyDescent="0.25">
      <c r="A25" s="71" t="s">
        <v>54</v>
      </c>
      <c r="C25" s="51">
        <v>250</v>
      </c>
      <c r="E25" s="51">
        <v>0</v>
      </c>
      <c r="G25" s="37">
        <v>384</v>
      </c>
    </row>
    <row r="26" spans="1:7" ht="13.15" x14ac:dyDescent="0.25">
      <c r="A26" s="71" t="s">
        <v>135</v>
      </c>
      <c r="C26" s="51">
        <v>950</v>
      </c>
      <c r="E26" s="51">
        <v>583.45000000000005</v>
      </c>
      <c r="G26" s="37">
        <v>569.49</v>
      </c>
    </row>
    <row r="27" spans="1:7" ht="13.15" x14ac:dyDescent="0.25">
      <c r="A27" s="72" t="s">
        <v>136</v>
      </c>
      <c r="C27" s="51">
        <v>0</v>
      </c>
      <c r="E27" s="51">
        <v>492.67</v>
      </c>
      <c r="G27" s="37">
        <v>492.67</v>
      </c>
    </row>
    <row r="28" spans="1:7" ht="13.15" x14ac:dyDescent="0.25">
      <c r="A28" s="71" t="s">
        <v>57</v>
      </c>
      <c r="C28" s="51">
        <v>264</v>
      </c>
      <c r="E28" s="51">
        <v>219.6</v>
      </c>
      <c r="G28" s="37">
        <v>221.69</v>
      </c>
    </row>
    <row r="29" spans="1:7" ht="13.15" x14ac:dyDescent="0.25">
      <c r="A29" s="71"/>
      <c r="C29" s="51"/>
      <c r="E29" s="51"/>
      <c r="G29" s="37">
        <v>0</v>
      </c>
    </row>
    <row r="30" spans="1:7" ht="13.15" x14ac:dyDescent="0.25">
      <c r="A30" s="70" t="s">
        <v>58</v>
      </c>
      <c r="C30" s="51"/>
      <c r="E30" s="51"/>
      <c r="G30" s="37">
        <v>0</v>
      </c>
    </row>
    <row r="31" spans="1:7" x14ac:dyDescent="0.2">
      <c r="A31" s="71" t="s">
        <v>59</v>
      </c>
      <c r="C31" s="51">
        <v>3975.2748000000001</v>
      </c>
      <c r="E31" s="51">
        <v>3611.11</v>
      </c>
      <c r="G31" s="37">
        <v>4082.34</v>
      </c>
    </row>
    <row r="32" spans="1:7" x14ac:dyDescent="0.2">
      <c r="A32" s="71" t="s">
        <v>137</v>
      </c>
      <c r="C32" s="51">
        <v>315</v>
      </c>
      <c r="E32" s="51">
        <v>134.87</v>
      </c>
      <c r="G32" s="37">
        <v>200.1</v>
      </c>
    </row>
    <row r="33" spans="1:7" x14ac:dyDescent="0.2">
      <c r="A33" s="71"/>
      <c r="C33" s="51"/>
      <c r="E33" s="51"/>
      <c r="G33" s="37"/>
    </row>
    <row r="34" spans="1:7" x14ac:dyDescent="0.2">
      <c r="A34" s="71"/>
      <c r="C34" s="51"/>
      <c r="E34" s="51"/>
      <c r="G34" s="37"/>
    </row>
    <row r="35" spans="1:7" x14ac:dyDescent="0.2">
      <c r="A35" s="70" t="s">
        <v>62</v>
      </c>
      <c r="C35" s="51"/>
      <c r="E35" s="51"/>
      <c r="G35" s="37"/>
    </row>
    <row r="36" spans="1:7" x14ac:dyDescent="0.2">
      <c r="A36" s="71" t="s">
        <v>114</v>
      </c>
      <c r="C36" s="51">
        <v>18599.970300000001</v>
      </c>
      <c r="E36" s="51">
        <v>18537.740000000002</v>
      </c>
      <c r="G36" s="37">
        <v>18169.38</v>
      </c>
    </row>
    <row r="37" spans="1:7" x14ac:dyDescent="0.2">
      <c r="A37" s="71" t="s">
        <v>138</v>
      </c>
      <c r="C37" s="51">
        <v>475</v>
      </c>
      <c r="E37" s="51">
        <v>481.93</v>
      </c>
      <c r="G37" s="37">
        <v>458.45</v>
      </c>
    </row>
    <row r="38" spans="1:7" x14ac:dyDescent="0.2">
      <c r="A38" s="71"/>
      <c r="C38" s="51"/>
      <c r="E38" s="51"/>
      <c r="G38" s="37"/>
    </row>
    <row r="39" spans="1:7" x14ac:dyDescent="0.2">
      <c r="A39" s="70" t="s">
        <v>65</v>
      </c>
      <c r="C39" s="51"/>
      <c r="E39" s="51"/>
      <c r="G39" s="37"/>
    </row>
    <row r="40" spans="1:7" x14ac:dyDescent="0.2">
      <c r="A40" s="71" t="s">
        <v>66</v>
      </c>
      <c r="C40" s="51">
        <v>5000</v>
      </c>
      <c r="E40" s="51">
        <v>5000</v>
      </c>
      <c r="G40" s="37">
        <v>5000</v>
      </c>
    </row>
    <row r="41" spans="1:7" x14ac:dyDescent="0.2">
      <c r="A41" s="71"/>
      <c r="C41" s="51"/>
      <c r="E41" s="51"/>
      <c r="G41" s="37"/>
    </row>
    <row r="42" spans="1:7" x14ac:dyDescent="0.2">
      <c r="A42" s="73" t="s">
        <v>67</v>
      </c>
      <c r="C42" s="39">
        <v>42387.845100000006</v>
      </c>
      <c r="E42" s="39">
        <v>39158.51</v>
      </c>
      <c r="G42" s="33">
        <v>40035.979999999996</v>
      </c>
    </row>
    <row r="43" spans="1:7" x14ac:dyDescent="0.2">
      <c r="A43" s="9"/>
      <c r="C43" s="41"/>
      <c r="E43" s="41"/>
      <c r="G43" s="42"/>
    </row>
    <row r="44" spans="1:7" x14ac:dyDescent="0.2">
      <c r="A44" s="74" t="s">
        <v>68</v>
      </c>
      <c r="C44" s="39">
        <v>0</v>
      </c>
      <c r="E44" s="39">
        <v>0</v>
      </c>
      <c r="G44" s="33">
        <v>0</v>
      </c>
    </row>
    <row r="45" spans="1:7" x14ac:dyDescent="0.2">
      <c r="A45" s="9"/>
      <c r="C45" s="41"/>
      <c r="E45" s="41"/>
      <c r="G45" s="42"/>
    </row>
    <row r="46" spans="1:7" x14ac:dyDescent="0.2">
      <c r="A46" s="74" t="s">
        <v>69</v>
      </c>
      <c r="C46" s="39">
        <v>8.4899999987101182E-2</v>
      </c>
      <c r="E46" s="39">
        <v>3229.1999999999971</v>
      </c>
      <c r="G46" s="39">
        <v>2237.0200000000041</v>
      </c>
    </row>
    <row r="47" spans="1:7" x14ac:dyDescent="0.2">
      <c r="A47" s="9"/>
      <c r="C47" s="41"/>
      <c r="E47" s="41"/>
      <c r="G47" s="42"/>
    </row>
    <row r="48" spans="1:7" x14ac:dyDescent="0.2">
      <c r="A48" s="9"/>
      <c r="C48" s="41"/>
      <c r="E48" s="41"/>
      <c r="G48" s="42"/>
    </row>
    <row r="49" spans="1:7" x14ac:dyDescent="0.2">
      <c r="A49" s="10" t="s">
        <v>70</v>
      </c>
      <c r="C49" s="77"/>
      <c r="E49" s="79"/>
      <c r="G49" s="63"/>
    </row>
    <row r="50" spans="1:7" x14ac:dyDescent="0.2">
      <c r="A50" s="71" t="s">
        <v>71</v>
      </c>
      <c r="C50" s="57">
        <v>16181.78616</v>
      </c>
      <c r="E50" s="51">
        <v>14577.77</v>
      </c>
      <c r="G50" s="37">
        <v>17031.150000000001</v>
      </c>
    </row>
    <row r="51" spans="1:7" x14ac:dyDescent="0.2">
      <c r="A51" s="71" t="s">
        <v>72</v>
      </c>
      <c r="C51" s="57">
        <v>16181.79</v>
      </c>
      <c r="E51" s="80">
        <v>16181.79</v>
      </c>
      <c r="G51" s="37">
        <v>12500</v>
      </c>
    </row>
    <row r="52" spans="1:7" x14ac:dyDescent="0.2">
      <c r="A52" s="75" t="s">
        <v>73</v>
      </c>
      <c r="C52" s="33">
        <v>-3.8400000012188684E-3</v>
      </c>
      <c r="E52" s="33">
        <v>1604.0200000000004</v>
      </c>
      <c r="G52" s="33">
        <v>-4531.1500000000015</v>
      </c>
    </row>
    <row r="53" spans="1:7" x14ac:dyDescent="0.2">
      <c r="A53" s="76"/>
      <c r="C53" s="41"/>
      <c r="E53" s="49"/>
      <c r="G53" s="54"/>
    </row>
    <row r="54" spans="1:7" x14ac:dyDescent="0.2">
      <c r="A54" s="68"/>
      <c r="C54" s="20"/>
      <c r="E54" s="81"/>
      <c r="G54" s="20"/>
    </row>
    <row r="55" spans="1:7" x14ac:dyDescent="0.2">
      <c r="A55" s="10" t="s">
        <v>139</v>
      </c>
      <c r="C55" s="63"/>
      <c r="E55" s="82"/>
      <c r="G55" s="63"/>
    </row>
    <row r="56" spans="1:7" x14ac:dyDescent="0.2">
      <c r="A56" s="71" t="s">
        <v>140</v>
      </c>
      <c r="C56" s="51">
        <v>3078.4</v>
      </c>
      <c r="E56" s="51">
        <v>8558.4000000000015</v>
      </c>
      <c r="G56" s="51"/>
    </row>
    <row r="57" spans="1:7" x14ac:dyDescent="0.2">
      <c r="A57" s="8" t="s">
        <v>141</v>
      </c>
      <c r="C57" s="51">
        <v>0</v>
      </c>
      <c r="E57" s="51">
        <v>0</v>
      </c>
      <c r="G57" s="51"/>
    </row>
    <row r="58" spans="1:7" x14ac:dyDescent="0.2">
      <c r="A58" s="71" t="s">
        <v>142</v>
      </c>
      <c r="C58" s="51">
        <v>8000</v>
      </c>
      <c r="E58" s="51">
        <v>0</v>
      </c>
      <c r="G58" s="88"/>
    </row>
    <row r="59" spans="1:7" x14ac:dyDescent="0.2">
      <c r="A59" s="71" t="s">
        <v>143</v>
      </c>
      <c r="C59" s="16"/>
      <c r="E59" s="51"/>
      <c r="G59" s="37">
        <v>9001.58</v>
      </c>
    </row>
    <row r="60" spans="1:7" x14ac:dyDescent="0.2">
      <c r="A60" s="71"/>
      <c r="C60" s="16"/>
      <c r="E60" s="51"/>
      <c r="G60" s="16"/>
    </row>
    <row r="61" spans="1:7" x14ac:dyDescent="0.2">
      <c r="A61" s="71"/>
      <c r="C61" s="16"/>
      <c r="E61" s="51"/>
      <c r="G61" s="16"/>
    </row>
    <row r="62" spans="1:7" x14ac:dyDescent="0.2">
      <c r="A62" s="71"/>
      <c r="C62" s="16"/>
      <c r="E62" s="51"/>
      <c r="G62" s="16"/>
    </row>
    <row r="63" spans="1:7" x14ac:dyDescent="0.2">
      <c r="A63" s="75" t="s">
        <v>144</v>
      </c>
      <c r="C63" s="52">
        <v>11078.4</v>
      </c>
      <c r="E63" s="48">
        <v>8558.4000000000015</v>
      </c>
      <c r="G63" s="48">
        <v>9001.58</v>
      </c>
    </row>
    <row r="64" spans="1:7" x14ac:dyDescent="0.2">
      <c r="A64" s="76"/>
      <c r="C64" s="54"/>
      <c r="E64" s="49"/>
      <c r="G64" s="49"/>
    </row>
    <row r="65" spans="1:7" x14ac:dyDescent="0.2">
      <c r="A65" s="76"/>
      <c r="C65" s="20"/>
      <c r="E65" s="83"/>
      <c r="G65" s="20"/>
    </row>
    <row r="66" spans="1:7" x14ac:dyDescent="0.2">
      <c r="A66" s="10" t="s">
        <v>145</v>
      </c>
      <c r="C66" s="63"/>
      <c r="E66" s="79"/>
      <c r="G66" s="63"/>
    </row>
    <row r="67" spans="1:7" x14ac:dyDescent="0.2">
      <c r="A67" s="70" t="s">
        <v>120</v>
      </c>
      <c r="C67" s="78">
        <v>26715.9</v>
      </c>
      <c r="E67" s="78">
        <v>26715.9</v>
      </c>
      <c r="G67" s="78">
        <v>30717.48</v>
      </c>
    </row>
    <row r="68" spans="1:7" x14ac:dyDescent="0.2">
      <c r="A68" s="71" t="s">
        <v>121</v>
      </c>
      <c r="C68" s="51">
        <v>5000</v>
      </c>
      <c r="E68" s="51">
        <v>5000</v>
      </c>
      <c r="G68" s="51">
        <v>5000</v>
      </c>
    </row>
    <row r="69" spans="1:7" x14ac:dyDescent="0.2">
      <c r="A69" s="71" t="s">
        <v>130</v>
      </c>
      <c r="C69" s="46">
        <v>-11078.4</v>
      </c>
      <c r="E69" s="46">
        <v>-8558.4000000000015</v>
      </c>
      <c r="G69" s="46">
        <v>-9001.58</v>
      </c>
    </row>
    <row r="70" spans="1:7" x14ac:dyDescent="0.2">
      <c r="A70" s="71" t="s">
        <v>122</v>
      </c>
      <c r="C70" s="37">
        <v>0</v>
      </c>
      <c r="E70" s="51">
        <v>0</v>
      </c>
      <c r="G70" s="37">
        <v>0</v>
      </c>
    </row>
    <row r="71" spans="1:7" x14ac:dyDescent="0.2">
      <c r="A71" s="71" t="s">
        <v>123</v>
      </c>
      <c r="C71" s="37">
        <v>0</v>
      </c>
      <c r="E71" s="51">
        <v>75</v>
      </c>
      <c r="G71" s="37">
        <v>0</v>
      </c>
    </row>
    <row r="72" spans="1:7" x14ac:dyDescent="0.2">
      <c r="A72" s="75" t="s">
        <v>124</v>
      </c>
      <c r="C72" s="52">
        <v>20637.5</v>
      </c>
      <c r="E72" s="48">
        <v>23232.5</v>
      </c>
      <c r="G72" s="52">
        <v>26715.899999999994</v>
      </c>
    </row>
    <row r="73" spans="1:7" x14ac:dyDescent="0.2">
      <c r="A73" s="76"/>
      <c r="C73" s="20"/>
      <c r="E73" s="20"/>
      <c r="G73" s="84"/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75" zoomScaleNormal="75" workbookViewId="0">
      <selection activeCell="A3" sqref="A3"/>
    </sheetView>
  </sheetViews>
  <sheetFormatPr defaultRowHeight="12.75" x14ac:dyDescent="0.2"/>
  <cols>
    <col min="1" max="1" width="65.7109375" customWidth="1"/>
    <col min="2" max="2" width="2.7109375" customWidth="1"/>
    <col min="3" max="3" width="14.710937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1" spans="1:7" ht="17.45" customHeight="1" x14ac:dyDescent="0.2">
      <c r="A1" s="92" t="s">
        <v>125</v>
      </c>
      <c r="B1" s="92"/>
      <c r="C1" s="92"/>
      <c r="D1" s="92"/>
      <c r="E1" s="92"/>
      <c r="F1" s="92"/>
      <c r="G1" s="92"/>
    </row>
    <row r="2" spans="1:7" ht="15.75" x14ac:dyDescent="0.2">
      <c r="A2" s="93" t="s">
        <v>150</v>
      </c>
      <c r="B2" s="93"/>
      <c r="C2" s="93"/>
      <c r="D2" s="93"/>
      <c r="E2" s="93"/>
      <c r="F2" s="93"/>
      <c r="G2" s="93"/>
    </row>
    <row r="3" spans="1:7" ht="15.75" x14ac:dyDescent="0.2">
      <c r="A3" s="67">
        <f>'[1]Estate Detailed Summary'!A3</f>
        <v>0</v>
      </c>
      <c r="C3" s="20"/>
      <c r="E3" s="20"/>
      <c r="G3" s="84"/>
    </row>
    <row r="4" spans="1:7" ht="13.15" x14ac:dyDescent="0.25">
      <c r="A4" s="68"/>
      <c r="C4" s="20"/>
      <c r="E4" s="20"/>
      <c r="G4" s="84"/>
    </row>
    <row r="5" spans="1:7" ht="30" customHeight="1" x14ac:dyDescent="0.2">
      <c r="A5" s="96" t="s">
        <v>149</v>
      </c>
      <c r="C5" s="31" t="s">
        <v>127</v>
      </c>
      <c r="E5" s="31" t="s">
        <v>128</v>
      </c>
      <c r="G5" s="85" t="s">
        <v>129</v>
      </c>
    </row>
    <row r="6" spans="1:7" ht="13.15" x14ac:dyDescent="0.25">
      <c r="A6" s="13"/>
      <c r="C6" s="32"/>
      <c r="E6" s="32"/>
      <c r="G6" s="86"/>
    </row>
    <row r="7" spans="1:7" x14ac:dyDescent="0.2">
      <c r="A7" s="69" t="s">
        <v>38</v>
      </c>
      <c r="C7" s="59">
        <v>79485.27</v>
      </c>
      <c r="E7" s="59">
        <v>79485.53</v>
      </c>
      <c r="G7" s="98">
        <v>75208.160000000003</v>
      </c>
    </row>
    <row r="8" spans="1:7" x14ac:dyDescent="0.2">
      <c r="A8" s="13"/>
      <c r="C8" s="32"/>
      <c r="E8" s="32"/>
      <c r="G8" s="62"/>
    </row>
    <row r="9" spans="1:7" x14ac:dyDescent="0.2">
      <c r="A9" s="10" t="s">
        <v>39</v>
      </c>
      <c r="C9" s="35"/>
      <c r="E9" s="63"/>
      <c r="G9" s="63"/>
    </row>
    <row r="10" spans="1:7" x14ac:dyDescent="0.2">
      <c r="A10" s="70" t="s">
        <v>40</v>
      </c>
      <c r="C10" s="51"/>
      <c r="E10" s="16"/>
      <c r="G10" s="16"/>
    </row>
    <row r="11" spans="1:7" x14ac:dyDescent="0.2">
      <c r="A11" s="71" t="s">
        <v>41</v>
      </c>
      <c r="C11" s="51">
        <v>650</v>
      </c>
      <c r="E11" s="51">
        <v>561</v>
      </c>
      <c r="G11" s="37">
        <v>627</v>
      </c>
    </row>
    <row r="12" spans="1:7" x14ac:dyDescent="0.2">
      <c r="A12" s="71" t="s">
        <v>42</v>
      </c>
      <c r="C12" s="51">
        <v>4506</v>
      </c>
      <c r="E12" s="51">
        <v>4401.28</v>
      </c>
      <c r="G12" s="37">
        <v>3960</v>
      </c>
    </row>
    <row r="13" spans="1:7" x14ac:dyDescent="0.2">
      <c r="A13" s="8" t="s">
        <v>43</v>
      </c>
      <c r="C13" s="51">
        <v>500</v>
      </c>
      <c r="E13" s="51">
        <v>0</v>
      </c>
      <c r="G13" s="37">
        <v>0</v>
      </c>
    </row>
    <row r="14" spans="1:7" x14ac:dyDescent="0.2">
      <c r="A14" s="71" t="s">
        <v>44</v>
      </c>
      <c r="C14" s="51">
        <v>0</v>
      </c>
      <c r="E14" s="51">
        <v>177.28</v>
      </c>
      <c r="G14" s="37">
        <v>371.56</v>
      </c>
    </row>
    <row r="15" spans="1:7" x14ac:dyDescent="0.2">
      <c r="A15" s="71" t="s">
        <v>45</v>
      </c>
      <c r="C15" s="51">
        <v>3400</v>
      </c>
      <c r="E15" s="51">
        <v>3480.48</v>
      </c>
      <c r="G15" s="37">
        <v>3373.7</v>
      </c>
    </row>
    <row r="16" spans="1:7" x14ac:dyDescent="0.2">
      <c r="A16" s="71" t="s">
        <v>133</v>
      </c>
      <c r="C16" s="51">
        <v>3500</v>
      </c>
      <c r="E16" s="51">
        <v>3938.53</v>
      </c>
      <c r="G16" s="37">
        <v>4963.6400000000003</v>
      </c>
    </row>
    <row r="17" spans="1:7" x14ac:dyDescent="0.2">
      <c r="A17" s="71" t="s">
        <v>46</v>
      </c>
      <c r="C17" s="51">
        <v>0</v>
      </c>
      <c r="E17" s="51">
        <v>0</v>
      </c>
      <c r="G17" s="37">
        <v>0</v>
      </c>
    </row>
    <row r="18" spans="1:7" x14ac:dyDescent="0.2">
      <c r="A18" s="71" t="s">
        <v>47</v>
      </c>
      <c r="C18" s="51">
        <v>4241</v>
      </c>
      <c r="E18" s="51">
        <v>4935.82</v>
      </c>
      <c r="G18" s="37">
        <v>4170.12</v>
      </c>
    </row>
    <row r="19" spans="1:7" x14ac:dyDescent="0.2">
      <c r="A19" s="71" t="s">
        <v>48</v>
      </c>
      <c r="C19" s="51"/>
      <c r="E19" s="51">
        <v>0</v>
      </c>
      <c r="G19" s="37">
        <v>122.43</v>
      </c>
    </row>
    <row r="20" spans="1:7" x14ac:dyDescent="0.2">
      <c r="A20" s="71" t="s">
        <v>134</v>
      </c>
      <c r="C20" s="51">
        <v>0</v>
      </c>
      <c r="E20" s="51">
        <v>609.12</v>
      </c>
      <c r="G20" s="37">
        <v>451.4</v>
      </c>
    </row>
    <row r="21" spans="1:7" x14ac:dyDescent="0.2">
      <c r="A21" s="8" t="s">
        <v>50</v>
      </c>
      <c r="C21" s="51">
        <v>0</v>
      </c>
      <c r="E21" s="51">
        <v>0</v>
      </c>
      <c r="G21" s="37">
        <v>0</v>
      </c>
    </row>
    <row r="22" spans="1:7" x14ac:dyDescent="0.2">
      <c r="A22" s="71" t="s">
        <v>51</v>
      </c>
      <c r="C22" s="51">
        <v>250</v>
      </c>
      <c r="E22" s="51">
        <v>233.18</v>
      </c>
      <c r="G22" s="37">
        <v>339.43</v>
      </c>
    </row>
    <row r="23" spans="1:7" x14ac:dyDescent="0.2">
      <c r="A23" s="71" t="s">
        <v>52</v>
      </c>
      <c r="C23" s="51">
        <v>3154.4</v>
      </c>
      <c r="E23" s="51">
        <v>330.95</v>
      </c>
      <c r="G23" s="37">
        <v>163.79</v>
      </c>
    </row>
    <row r="24" spans="1:7" x14ac:dyDescent="0.2">
      <c r="A24" s="71" t="s">
        <v>53</v>
      </c>
      <c r="C24" s="51">
        <v>0</v>
      </c>
      <c r="E24" s="51">
        <v>0</v>
      </c>
      <c r="G24" s="37">
        <v>0</v>
      </c>
    </row>
    <row r="25" spans="1:7" x14ac:dyDescent="0.2">
      <c r="A25" s="71" t="s">
        <v>54</v>
      </c>
      <c r="C25" s="51">
        <v>0</v>
      </c>
      <c r="E25" s="51">
        <v>0</v>
      </c>
      <c r="G25" s="37">
        <v>0</v>
      </c>
    </row>
    <row r="26" spans="1:7" x14ac:dyDescent="0.2">
      <c r="A26" s="71" t="s">
        <v>135</v>
      </c>
      <c r="C26" s="51">
        <v>1600</v>
      </c>
      <c r="E26" s="51">
        <v>1030.3499999999999</v>
      </c>
      <c r="G26" s="37">
        <v>1002.41</v>
      </c>
    </row>
    <row r="27" spans="1:7" x14ac:dyDescent="0.2">
      <c r="A27" s="72" t="s">
        <v>136</v>
      </c>
      <c r="C27" s="51">
        <v>0</v>
      </c>
      <c r="E27" s="51">
        <v>748.86</v>
      </c>
      <c r="G27" s="37">
        <v>748.86</v>
      </c>
    </row>
    <row r="28" spans="1:7" x14ac:dyDescent="0.2">
      <c r="A28" s="71" t="s">
        <v>57</v>
      </c>
      <c r="C28" s="51">
        <v>401</v>
      </c>
      <c r="E28" s="51">
        <v>333.75</v>
      </c>
      <c r="G28" s="37">
        <v>289.26</v>
      </c>
    </row>
    <row r="29" spans="1:7" x14ac:dyDescent="0.2">
      <c r="A29" s="71"/>
      <c r="C29" s="51">
        <v>0</v>
      </c>
      <c r="E29" s="51"/>
      <c r="G29" s="37"/>
    </row>
    <row r="30" spans="1:7" x14ac:dyDescent="0.2">
      <c r="A30" s="70" t="s">
        <v>58</v>
      </c>
      <c r="C30" s="51">
        <v>0</v>
      </c>
      <c r="E30" s="51"/>
      <c r="G30" s="37"/>
    </row>
    <row r="31" spans="1:7" x14ac:dyDescent="0.2">
      <c r="A31" s="71" t="s">
        <v>59</v>
      </c>
      <c r="C31" s="51">
        <v>11267.865</v>
      </c>
      <c r="E31" s="51">
        <v>10730.75</v>
      </c>
      <c r="G31" s="37">
        <v>11580.47</v>
      </c>
    </row>
    <row r="32" spans="1:7" x14ac:dyDescent="0.2">
      <c r="A32" s="71" t="s">
        <v>137</v>
      </c>
      <c r="C32" s="51">
        <v>0</v>
      </c>
      <c r="E32" s="51">
        <v>323.63</v>
      </c>
      <c r="G32" s="37">
        <v>431.34</v>
      </c>
    </row>
    <row r="33" spans="1:7" x14ac:dyDescent="0.2">
      <c r="A33" s="71"/>
      <c r="C33" s="51"/>
      <c r="E33" s="51"/>
      <c r="G33" s="37"/>
    </row>
    <row r="34" spans="1:7" x14ac:dyDescent="0.2">
      <c r="A34" s="71"/>
      <c r="C34" s="51"/>
      <c r="E34" s="51"/>
      <c r="G34" s="37"/>
    </row>
    <row r="35" spans="1:7" x14ac:dyDescent="0.2">
      <c r="A35" s="70" t="s">
        <v>62</v>
      </c>
      <c r="C35" s="51"/>
      <c r="E35" s="51"/>
      <c r="G35" s="37"/>
    </row>
    <row r="36" spans="1:7" x14ac:dyDescent="0.2">
      <c r="A36" s="71" t="s">
        <v>114</v>
      </c>
      <c r="C36" s="51">
        <v>35210</v>
      </c>
      <c r="E36" s="51">
        <v>32953.79</v>
      </c>
      <c r="G36" s="37">
        <v>35013.68</v>
      </c>
    </row>
    <row r="37" spans="1:7" x14ac:dyDescent="0.2">
      <c r="A37" s="71" t="s">
        <v>138</v>
      </c>
      <c r="C37" s="51">
        <v>805</v>
      </c>
      <c r="E37" s="51">
        <v>825.12</v>
      </c>
      <c r="G37" s="37">
        <v>791.85</v>
      </c>
    </row>
    <row r="38" spans="1:7" x14ac:dyDescent="0.2">
      <c r="A38" s="71"/>
      <c r="C38" s="51"/>
      <c r="E38" s="51"/>
      <c r="G38" s="37"/>
    </row>
    <row r="39" spans="1:7" x14ac:dyDescent="0.2">
      <c r="A39" s="70" t="s">
        <v>65</v>
      </c>
      <c r="C39" s="51"/>
      <c r="E39" s="51"/>
      <c r="G39" s="37"/>
    </row>
    <row r="40" spans="1:7" x14ac:dyDescent="0.2">
      <c r="A40" s="71" t="s">
        <v>66</v>
      </c>
      <c r="C40" s="51">
        <v>10000</v>
      </c>
      <c r="E40" s="51">
        <v>10000</v>
      </c>
      <c r="G40" s="37">
        <v>10000</v>
      </c>
    </row>
    <row r="41" spans="1:7" x14ac:dyDescent="0.2">
      <c r="A41" s="71"/>
      <c r="C41" s="51"/>
      <c r="E41" s="51"/>
      <c r="G41" s="16"/>
    </row>
    <row r="42" spans="1:7" x14ac:dyDescent="0.2">
      <c r="A42" s="73" t="s">
        <v>67</v>
      </c>
      <c r="C42" s="39">
        <v>79485.264999999999</v>
      </c>
      <c r="E42" s="39">
        <v>75613.89</v>
      </c>
      <c r="G42" s="39">
        <v>78400.94</v>
      </c>
    </row>
    <row r="43" spans="1:7" x14ac:dyDescent="0.2">
      <c r="A43" s="9"/>
      <c r="C43" s="41"/>
      <c r="E43" s="41"/>
      <c r="G43" s="41"/>
    </row>
    <row r="44" spans="1:7" x14ac:dyDescent="0.2">
      <c r="A44" s="74" t="s">
        <v>68</v>
      </c>
      <c r="C44" s="39">
        <v>0</v>
      </c>
      <c r="E44" s="39">
        <v>0</v>
      </c>
      <c r="G44" s="33">
        <v>520</v>
      </c>
    </row>
    <row r="45" spans="1:7" x14ac:dyDescent="0.2">
      <c r="A45" s="9"/>
      <c r="C45" s="41"/>
      <c r="E45" s="41"/>
      <c r="G45" s="42"/>
    </row>
    <row r="46" spans="1:7" x14ac:dyDescent="0.2">
      <c r="A46" s="74" t="s">
        <v>69</v>
      </c>
      <c r="C46" s="39">
        <v>5.0000000046566129E-3</v>
      </c>
      <c r="E46" s="39">
        <v>3871.6399999999994</v>
      </c>
      <c r="G46" s="50">
        <v>-2672.7799999999988</v>
      </c>
    </row>
    <row r="47" spans="1:7" x14ac:dyDescent="0.2">
      <c r="A47" s="9"/>
      <c r="C47" s="41"/>
      <c r="E47" s="41"/>
      <c r="G47" s="41"/>
    </row>
    <row r="48" spans="1:7" x14ac:dyDescent="0.2">
      <c r="A48" s="9"/>
      <c r="C48" s="49"/>
      <c r="E48" s="81"/>
      <c r="G48" s="20"/>
    </row>
    <row r="49" spans="1:7" x14ac:dyDescent="0.2">
      <c r="A49" s="10" t="s">
        <v>70</v>
      </c>
      <c r="C49" s="97"/>
      <c r="E49" s="82"/>
      <c r="G49" s="63"/>
    </row>
    <row r="50" spans="1:7" x14ac:dyDescent="0.2">
      <c r="A50" s="71" t="s">
        <v>71</v>
      </c>
      <c r="C50" s="57">
        <v>17531.509999999998</v>
      </c>
      <c r="E50" s="51">
        <v>19908.62</v>
      </c>
      <c r="G50" s="57">
        <v>17149.75</v>
      </c>
    </row>
    <row r="51" spans="1:7" x14ac:dyDescent="0.2">
      <c r="A51" s="71" t="s">
        <v>72</v>
      </c>
      <c r="C51" s="57">
        <v>17531.509999999998</v>
      </c>
      <c r="E51" s="51">
        <v>17531.509999999998</v>
      </c>
      <c r="G51" s="57">
        <v>10000</v>
      </c>
    </row>
    <row r="52" spans="1:7" x14ac:dyDescent="0.2">
      <c r="A52" s="75" t="s">
        <v>73</v>
      </c>
      <c r="C52" s="50">
        <v>0</v>
      </c>
      <c r="E52" s="50">
        <v>-2377.1100000000006</v>
      </c>
      <c r="G52" s="50">
        <v>-7149.75</v>
      </c>
    </row>
    <row r="53" spans="1:7" x14ac:dyDescent="0.2">
      <c r="A53" s="76"/>
      <c r="C53" s="41"/>
      <c r="E53" s="49"/>
      <c r="G53" s="41"/>
    </row>
    <row r="54" spans="1:7" x14ac:dyDescent="0.2">
      <c r="A54" s="68"/>
      <c r="C54" s="20"/>
      <c r="E54" s="81"/>
      <c r="G54" s="20"/>
    </row>
    <row r="55" spans="1:7" x14ac:dyDescent="0.2">
      <c r="A55" s="10" t="s">
        <v>139</v>
      </c>
      <c r="C55" s="63"/>
      <c r="E55" s="82"/>
      <c r="G55" s="63"/>
    </row>
    <row r="56" spans="1:7" x14ac:dyDescent="0.2">
      <c r="A56" s="71" t="s">
        <v>140</v>
      </c>
      <c r="C56" s="51">
        <v>4617.6000000000004</v>
      </c>
      <c r="E56" s="51">
        <v>20096.28</v>
      </c>
      <c r="G56" s="51"/>
    </row>
    <row r="57" spans="1:7" x14ac:dyDescent="0.2">
      <c r="A57" s="8" t="s">
        <v>141</v>
      </c>
      <c r="C57" s="51">
        <v>0</v>
      </c>
      <c r="E57" s="51">
        <v>0</v>
      </c>
      <c r="G57" s="51"/>
    </row>
    <row r="58" spans="1:7" x14ac:dyDescent="0.2">
      <c r="A58" s="71" t="s">
        <v>142</v>
      </c>
      <c r="C58" s="51">
        <v>9250</v>
      </c>
      <c r="E58" s="51">
        <v>0</v>
      </c>
      <c r="G58" s="88"/>
    </row>
    <row r="59" spans="1:7" x14ac:dyDescent="0.2">
      <c r="A59" s="71" t="s">
        <v>143</v>
      </c>
      <c r="C59" s="16"/>
      <c r="E59" s="51"/>
      <c r="G59" s="51">
        <v>8428.44</v>
      </c>
    </row>
    <row r="60" spans="1:7" x14ac:dyDescent="0.2">
      <c r="A60" s="71"/>
      <c r="C60" s="16"/>
      <c r="E60" s="51"/>
      <c r="G60" s="16"/>
    </row>
    <row r="61" spans="1:7" x14ac:dyDescent="0.2">
      <c r="A61" s="71"/>
      <c r="C61" s="16"/>
      <c r="E61" s="51"/>
      <c r="G61" s="16"/>
    </row>
    <row r="62" spans="1:7" x14ac:dyDescent="0.2">
      <c r="A62" s="71"/>
      <c r="C62" s="16"/>
      <c r="E62" s="51"/>
      <c r="G62" s="16"/>
    </row>
    <row r="63" spans="1:7" x14ac:dyDescent="0.2">
      <c r="A63" s="75" t="s">
        <v>144</v>
      </c>
      <c r="C63" s="52">
        <v>13867.6</v>
      </c>
      <c r="E63" s="48">
        <v>20096.28</v>
      </c>
      <c r="G63" s="48">
        <v>8428.44</v>
      </c>
    </row>
    <row r="64" spans="1:7" x14ac:dyDescent="0.2">
      <c r="A64" s="76"/>
      <c r="C64" s="54"/>
      <c r="E64" s="49"/>
      <c r="G64" s="49"/>
    </row>
    <row r="65" spans="1:7" x14ac:dyDescent="0.2">
      <c r="A65" s="76"/>
      <c r="C65" s="20"/>
      <c r="E65" s="81"/>
      <c r="G65" s="20"/>
    </row>
    <row r="66" spans="1:7" x14ac:dyDescent="0.2">
      <c r="A66" s="10" t="s">
        <v>145</v>
      </c>
      <c r="C66" s="63"/>
      <c r="E66" s="82"/>
      <c r="G66" s="63"/>
    </row>
    <row r="67" spans="1:7" x14ac:dyDescent="0.2">
      <c r="A67" s="70" t="s">
        <v>120</v>
      </c>
      <c r="C67" s="78">
        <v>51579.55</v>
      </c>
      <c r="E67" s="78">
        <v>51579.55</v>
      </c>
      <c r="G67" s="78">
        <v>50007.98</v>
      </c>
    </row>
    <row r="68" spans="1:7" x14ac:dyDescent="0.2">
      <c r="A68" s="71" t="s">
        <v>121</v>
      </c>
      <c r="C68" s="51">
        <v>10000</v>
      </c>
      <c r="E68" s="51">
        <v>10000</v>
      </c>
      <c r="G68" s="51">
        <v>10000</v>
      </c>
    </row>
    <row r="69" spans="1:7" x14ac:dyDescent="0.2">
      <c r="A69" s="71" t="s">
        <v>130</v>
      </c>
      <c r="C69" s="46">
        <v>-13867.6</v>
      </c>
      <c r="D69" s="104"/>
      <c r="E69" s="46">
        <v>-20096.28</v>
      </c>
      <c r="F69" s="104"/>
      <c r="G69" s="46">
        <v>-8428.44</v>
      </c>
    </row>
    <row r="70" spans="1:7" x14ac:dyDescent="0.2">
      <c r="A70" s="71" t="s">
        <v>122</v>
      </c>
      <c r="C70" s="37">
        <v>0</v>
      </c>
      <c r="E70" s="51">
        <v>0</v>
      </c>
      <c r="G70" s="37">
        <v>0</v>
      </c>
    </row>
    <row r="71" spans="1:7" x14ac:dyDescent="0.2">
      <c r="A71" s="71" t="s">
        <v>123</v>
      </c>
      <c r="C71" s="37">
        <v>0</v>
      </c>
      <c r="E71" s="51">
        <v>144.18</v>
      </c>
      <c r="G71" s="37">
        <v>0</v>
      </c>
    </row>
    <row r="72" spans="1:7" x14ac:dyDescent="0.2">
      <c r="A72" s="75" t="s">
        <v>124</v>
      </c>
      <c r="C72" s="52">
        <v>47953.88</v>
      </c>
      <c r="E72" s="48">
        <v>41627.450000000004</v>
      </c>
      <c r="G72" s="52">
        <v>51579.54</v>
      </c>
    </row>
    <row r="73" spans="1:7" x14ac:dyDescent="0.2">
      <c r="A73" s="76"/>
      <c r="C73" s="20"/>
      <c r="E73" s="20"/>
      <c r="G73" s="84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75" zoomScaleNormal="75" workbookViewId="0">
      <selection activeCell="A3" sqref="A3"/>
    </sheetView>
  </sheetViews>
  <sheetFormatPr defaultRowHeight="12.75" x14ac:dyDescent="0.2"/>
  <cols>
    <col min="1" max="1" width="65.7109375" customWidth="1"/>
    <col min="2" max="2" width="2.7109375" customWidth="1"/>
    <col min="3" max="3" width="14.710937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1" spans="1:7" ht="17.45" customHeight="1" x14ac:dyDescent="0.2">
      <c r="A1" s="92" t="s">
        <v>125</v>
      </c>
      <c r="B1" s="92"/>
      <c r="C1" s="92"/>
      <c r="D1" s="92"/>
      <c r="E1" s="92"/>
      <c r="F1" s="92"/>
      <c r="G1" s="92"/>
    </row>
    <row r="2" spans="1:7" ht="15.75" x14ac:dyDescent="0.2">
      <c r="A2" s="93" t="s">
        <v>151</v>
      </c>
      <c r="B2" s="93"/>
      <c r="C2" s="93"/>
      <c r="D2" s="93"/>
      <c r="E2" s="93"/>
      <c r="F2" s="93"/>
      <c r="G2" s="93"/>
    </row>
    <row r="3" spans="1:7" ht="15.75" x14ac:dyDescent="0.2">
      <c r="A3" s="67">
        <f>'[1]Estate Detailed Summary'!A3</f>
        <v>0</v>
      </c>
      <c r="C3" s="20"/>
      <c r="E3" s="20"/>
      <c r="G3" s="84"/>
    </row>
    <row r="4" spans="1:7" ht="13.15" x14ac:dyDescent="0.25">
      <c r="A4" s="68"/>
      <c r="C4" s="20"/>
      <c r="E4" s="20"/>
      <c r="G4" s="84"/>
    </row>
    <row r="5" spans="1:7" ht="30" customHeight="1" x14ac:dyDescent="0.2">
      <c r="A5" s="66" t="s">
        <v>152</v>
      </c>
      <c r="C5" s="31" t="s">
        <v>127</v>
      </c>
      <c r="E5" s="31" t="s">
        <v>128</v>
      </c>
      <c r="G5" s="85" t="s">
        <v>129</v>
      </c>
    </row>
    <row r="6" spans="1:7" ht="13.15" x14ac:dyDescent="0.25">
      <c r="A6" s="13"/>
      <c r="C6" s="32"/>
      <c r="E6" s="32"/>
      <c r="G6" s="86"/>
    </row>
    <row r="7" spans="1:7" x14ac:dyDescent="0.2">
      <c r="A7" s="69" t="s">
        <v>38</v>
      </c>
      <c r="C7" s="59">
        <v>81834.399999999994</v>
      </c>
      <c r="E7" s="59">
        <v>81834.06</v>
      </c>
      <c r="G7" s="87">
        <v>78855.360000000001</v>
      </c>
    </row>
    <row r="8" spans="1:7" x14ac:dyDescent="0.2">
      <c r="A8" s="13"/>
      <c r="C8" s="32"/>
      <c r="E8" s="32"/>
      <c r="G8" s="62"/>
    </row>
    <row r="9" spans="1:7" x14ac:dyDescent="0.2">
      <c r="A9" s="10" t="s">
        <v>39</v>
      </c>
      <c r="C9" s="35"/>
      <c r="E9" s="63"/>
      <c r="G9" s="63"/>
    </row>
    <row r="10" spans="1:7" x14ac:dyDescent="0.2">
      <c r="A10" s="70" t="s">
        <v>40</v>
      </c>
      <c r="C10" s="51"/>
      <c r="E10" s="37"/>
      <c r="G10" s="16"/>
    </row>
    <row r="11" spans="1:7" x14ac:dyDescent="0.2">
      <c r="A11" s="71" t="s">
        <v>41</v>
      </c>
      <c r="C11" s="51">
        <v>700</v>
      </c>
      <c r="E11" s="37">
        <v>646</v>
      </c>
      <c r="G11" s="37">
        <v>702</v>
      </c>
    </row>
    <row r="12" spans="1:7" x14ac:dyDescent="0.2">
      <c r="A12" s="71" t="s">
        <v>42</v>
      </c>
      <c r="C12" s="51">
        <v>5691</v>
      </c>
      <c r="E12" s="37">
        <v>6026.88</v>
      </c>
      <c r="G12" s="37">
        <v>4320</v>
      </c>
    </row>
    <row r="13" spans="1:7" x14ac:dyDescent="0.2">
      <c r="A13" s="8" t="s">
        <v>43</v>
      </c>
      <c r="C13" s="51">
        <v>500</v>
      </c>
      <c r="E13" s="37">
        <v>0</v>
      </c>
      <c r="G13" s="37">
        <v>0</v>
      </c>
    </row>
    <row r="14" spans="1:7" x14ac:dyDescent="0.2">
      <c r="A14" s="71" t="s">
        <v>44</v>
      </c>
      <c r="C14" s="51">
        <v>0</v>
      </c>
      <c r="E14" s="37">
        <v>224.02</v>
      </c>
      <c r="G14" s="37">
        <v>1831.33</v>
      </c>
    </row>
    <row r="15" spans="1:7" x14ac:dyDescent="0.2">
      <c r="A15" s="71" t="s">
        <v>45</v>
      </c>
      <c r="C15" s="51">
        <v>4125</v>
      </c>
      <c r="E15" s="37">
        <v>4298.59</v>
      </c>
      <c r="G15" s="37">
        <v>4227.4799999999996</v>
      </c>
    </row>
    <row r="16" spans="1:7" x14ac:dyDescent="0.2">
      <c r="A16" s="71" t="s">
        <v>133</v>
      </c>
      <c r="C16" s="51">
        <v>4000</v>
      </c>
      <c r="E16" s="37">
        <v>6556.11</v>
      </c>
      <c r="G16" s="37">
        <v>6266.22</v>
      </c>
    </row>
    <row r="17" spans="1:7" x14ac:dyDescent="0.2">
      <c r="A17" s="71" t="s">
        <v>46</v>
      </c>
      <c r="C17" s="51">
        <v>336</v>
      </c>
      <c r="E17" s="37">
        <v>0</v>
      </c>
      <c r="G17" s="37">
        <v>0</v>
      </c>
    </row>
    <row r="18" spans="1:7" x14ac:dyDescent="0.2">
      <c r="A18" s="71" t="s">
        <v>47</v>
      </c>
      <c r="C18" s="51">
        <v>4241</v>
      </c>
      <c r="E18" s="37">
        <v>4935.82</v>
      </c>
      <c r="G18" s="37">
        <v>4170.12</v>
      </c>
    </row>
    <row r="19" spans="1:7" x14ac:dyDescent="0.2">
      <c r="A19" s="71" t="s">
        <v>48</v>
      </c>
      <c r="C19" s="51"/>
      <c r="E19" s="37">
        <v>0</v>
      </c>
      <c r="G19" s="37">
        <v>154.63999999999999</v>
      </c>
    </row>
    <row r="20" spans="1:7" x14ac:dyDescent="0.2">
      <c r="A20" s="71" t="s">
        <v>134</v>
      </c>
      <c r="C20" s="51">
        <v>0</v>
      </c>
      <c r="E20" s="37">
        <v>314.66000000000003</v>
      </c>
      <c r="G20" s="37">
        <v>114</v>
      </c>
    </row>
    <row r="21" spans="1:7" x14ac:dyDescent="0.2">
      <c r="A21" s="8" t="s">
        <v>50</v>
      </c>
      <c r="C21" s="51">
        <v>0</v>
      </c>
      <c r="E21" s="37">
        <v>0</v>
      </c>
      <c r="G21" s="37">
        <v>0</v>
      </c>
    </row>
    <row r="22" spans="1:7" x14ac:dyDescent="0.2">
      <c r="A22" s="71" t="s">
        <v>51</v>
      </c>
      <c r="C22" s="51">
        <v>310</v>
      </c>
      <c r="E22" s="37">
        <v>294.54000000000002</v>
      </c>
      <c r="G22" s="37">
        <v>428.74</v>
      </c>
    </row>
    <row r="23" spans="1:7" x14ac:dyDescent="0.2">
      <c r="A23" s="71" t="s">
        <v>52</v>
      </c>
      <c r="C23" s="51">
        <v>4058.8</v>
      </c>
      <c r="E23" s="37">
        <v>328.68</v>
      </c>
      <c r="G23" s="37">
        <v>206.9</v>
      </c>
    </row>
    <row r="24" spans="1:7" x14ac:dyDescent="0.2">
      <c r="A24" s="71" t="s">
        <v>53</v>
      </c>
      <c r="C24" s="51">
        <v>0</v>
      </c>
      <c r="E24" s="37">
        <v>0</v>
      </c>
      <c r="G24" s="37">
        <v>0</v>
      </c>
    </row>
    <row r="25" spans="1:7" x14ac:dyDescent="0.2">
      <c r="A25" s="71" t="s">
        <v>54</v>
      </c>
      <c r="C25" s="51">
        <v>250</v>
      </c>
      <c r="E25" s="37">
        <v>82.8</v>
      </c>
      <c r="G25" s="37">
        <v>492</v>
      </c>
    </row>
    <row r="26" spans="1:7" x14ac:dyDescent="0.2">
      <c r="A26" s="71" t="s">
        <v>135</v>
      </c>
      <c r="C26" s="51">
        <v>1700</v>
      </c>
      <c r="E26" s="37">
        <v>2061.37</v>
      </c>
      <c r="G26" s="37">
        <v>1116.2</v>
      </c>
    </row>
    <row r="27" spans="1:7" x14ac:dyDescent="0.2">
      <c r="A27" s="72" t="s">
        <v>136</v>
      </c>
      <c r="C27" s="51">
        <v>0</v>
      </c>
      <c r="E27" s="37">
        <v>945.94</v>
      </c>
      <c r="G27" s="37">
        <v>945.94</v>
      </c>
    </row>
    <row r="28" spans="1:7" x14ac:dyDescent="0.2">
      <c r="A28" s="71" t="s">
        <v>57</v>
      </c>
      <c r="C28" s="51">
        <v>806</v>
      </c>
      <c r="E28" s="37">
        <v>571.6</v>
      </c>
      <c r="G28" s="37">
        <v>571.36</v>
      </c>
    </row>
    <row r="29" spans="1:7" x14ac:dyDescent="0.2">
      <c r="A29" s="71"/>
      <c r="C29" s="51"/>
      <c r="E29" s="37"/>
      <c r="G29" s="37"/>
    </row>
    <row r="30" spans="1:7" x14ac:dyDescent="0.2">
      <c r="A30" s="70" t="s">
        <v>58</v>
      </c>
      <c r="C30" s="51"/>
      <c r="E30" s="37"/>
      <c r="G30" s="37"/>
    </row>
    <row r="31" spans="1:7" x14ac:dyDescent="0.2">
      <c r="A31" s="71" t="s">
        <v>59</v>
      </c>
      <c r="C31" s="51">
        <v>11655.882000000001</v>
      </c>
      <c r="E31" s="37">
        <v>10062.64</v>
      </c>
      <c r="G31" s="37">
        <v>12064.22</v>
      </c>
    </row>
    <row r="32" spans="1:7" x14ac:dyDescent="0.2">
      <c r="A32" s="71" t="s">
        <v>137</v>
      </c>
      <c r="C32" s="51">
        <v>905.26800000000003</v>
      </c>
      <c r="E32" s="37">
        <v>332.95</v>
      </c>
      <c r="G32" s="37">
        <v>362.59</v>
      </c>
    </row>
    <row r="33" spans="1:7" x14ac:dyDescent="0.2">
      <c r="A33" s="71"/>
      <c r="C33" s="51"/>
      <c r="E33" s="37"/>
      <c r="G33" s="37"/>
    </row>
    <row r="34" spans="1:7" x14ac:dyDescent="0.2">
      <c r="A34" s="71"/>
      <c r="C34" s="51"/>
      <c r="E34" s="37"/>
      <c r="G34" s="37"/>
    </row>
    <row r="35" spans="1:7" x14ac:dyDescent="0.2">
      <c r="A35" s="70" t="s">
        <v>62</v>
      </c>
      <c r="C35" s="51"/>
      <c r="E35" s="37"/>
      <c r="G35" s="37"/>
    </row>
    <row r="36" spans="1:7" x14ac:dyDescent="0.2">
      <c r="A36" s="71" t="s">
        <v>114</v>
      </c>
      <c r="C36" s="51">
        <v>34190.453550000006</v>
      </c>
      <c r="E36" s="37">
        <v>34076.92</v>
      </c>
      <c r="G36" s="37">
        <v>33399.33</v>
      </c>
    </row>
    <row r="37" spans="1:7" x14ac:dyDescent="0.2">
      <c r="A37" s="71" t="s">
        <v>138</v>
      </c>
      <c r="C37" s="51">
        <v>865</v>
      </c>
      <c r="E37" s="37">
        <v>915.12</v>
      </c>
      <c r="G37" s="37">
        <v>849.64</v>
      </c>
    </row>
    <row r="38" spans="1:7" x14ac:dyDescent="0.2">
      <c r="A38" s="71"/>
      <c r="C38" s="51"/>
      <c r="E38" s="37"/>
      <c r="G38" s="37"/>
    </row>
    <row r="39" spans="1:7" x14ac:dyDescent="0.2">
      <c r="A39" s="70" t="s">
        <v>65</v>
      </c>
      <c r="C39" s="51"/>
      <c r="E39" s="37"/>
      <c r="G39" s="37"/>
    </row>
    <row r="40" spans="1:7" x14ac:dyDescent="0.2">
      <c r="A40" s="71" t="s">
        <v>66</v>
      </c>
      <c r="C40" s="51">
        <v>7500</v>
      </c>
      <c r="E40" s="37">
        <v>7500</v>
      </c>
      <c r="G40" s="37">
        <v>7500</v>
      </c>
    </row>
    <row r="41" spans="1:7" x14ac:dyDescent="0.2">
      <c r="A41" s="71"/>
      <c r="C41" s="51"/>
      <c r="E41" s="37"/>
      <c r="G41" s="16"/>
    </row>
    <row r="42" spans="1:7" x14ac:dyDescent="0.2">
      <c r="A42" s="73" t="s">
        <v>67</v>
      </c>
      <c r="C42" s="39">
        <v>81834.399999999994</v>
      </c>
      <c r="E42" s="33">
        <v>80174.639999999985</v>
      </c>
      <c r="G42" s="39">
        <v>79722.710000000006</v>
      </c>
    </row>
    <row r="43" spans="1:7" x14ac:dyDescent="0.2">
      <c r="A43" s="9"/>
      <c r="C43" s="49"/>
      <c r="E43" s="100"/>
      <c r="G43" s="20"/>
    </row>
    <row r="44" spans="1:7" x14ac:dyDescent="0.2">
      <c r="A44" s="74" t="s">
        <v>68</v>
      </c>
      <c r="C44" s="39">
        <v>0</v>
      </c>
      <c r="E44" s="39">
        <v>0</v>
      </c>
      <c r="G44" s="33">
        <v>494</v>
      </c>
    </row>
    <row r="45" spans="1:7" x14ac:dyDescent="0.2">
      <c r="A45" s="9"/>
      <c r="C45" s="41"/>
      <c r="E45" s="41"/>
      <c r="G45" s="42"/>
    </row>
    <row r="46" spans="1:7" x14ac:dyDescent="0.2">
      <c r="A46" s="74" t="s">
        <v>69</v>
      </c>
      <c r="C46" s="39">
        <v>0</v>
      </c>
      <c r="E46" s="39">
        <v>1659.4200000000128</v>
      </c>
      <c r="G46" s="50">
        <v>-373.35000000000582</v>
      </c>
    </row>
    <row r="47" spans="1:7" x14ac:dyDescent="0.2">
      <c r="A47" s="9"/>
      <c r="C47" s="49"/>
      <c r="E47" s="100"/>
      <c r="G47" s="20"/>
    </row>
    <row r="48" spans="1:7" x14ac:dyDescent="0.2">
      <c r="A48" s="9"/>
      <c r="C48" s="49"/>
      <c r="E48" s="100"/>
      <c r="G48" s="20"/>
    </row>
    <row r="49" spans="1:7" x14ac:dyDescent="0.2">
      <c r="A49" s="10" t="s">
        <v>70</v>
      </c>
      <c r="C49" s="99"/>
      <c r="E49" s="101"/>
      <c r="G49" s="63"/>
    </row>
    <row r="50" spans="1:7" x14ac:dyDescent="0.2">
      <c r="A50" s="71" t="s">
        <v>71</v>
      </c>
      <c r="C50" s="57">
        <v>19777.14</v>
      </c>
      <c r="E50" s="37">
        <v>23555.66</v>
      </c>
      <c r="G50" s="37">
        <v>21499.96</v>
      </c>
    </row>
    <row r="51" spans="1:7" x14ac:dyDescent="0.2">
      <c r="A51" s="71" t="s">
        <v>72</v>
      </c>
      <c r="C51" s="51">
        <v>19777.14</v>
      </c>
      <c r="E51" s="51">
        <v>19777.14</v>
      </c>
      <c r="G51" s="46">
        <v>15000</v>
      </c>
    </row>
    <row r="52" spans="1:7" x14ac:dyDescent="0.2">
      <c r="A52" s="75" t="s">
        <v>73</v>
      </c>
      <c r="C52" s="52">
        <v>0</v>
      </c>
      <c r="E52" s="52">
        <v>-3778.5200000000004</v>
      </c>
      <c r="G52" s="52">
        <v>-6499.9599999999991</v>
      </c>
    </row>
    <row r="53" spans="1:7" x14ac:dyDescent="0.2">
      <c r="A53" s="76"/>
      <c r="C53" s="41"/>
      <c r="E53" s="54"/>
      <c r="G53" s="54"/>
    </row>
    <row r="54" spans="1:7" x14ac:dyDescent="0.2">
      <c r="A54" s="68"/>
      <c r="C54" s="20"/>
      <c r="E54" s="100"/>
      <c r="G54" s="20"/>
    </row>
    <row r="55" spans="1:7" x14ac:dyDescent="0.2">
      <c r="A55" s="10" t="s">
        <v>139</v>
      </c>
      <c r="C55" s="63"/>
      <c r="E55" s="101"/>
      <c r="G55" s="63"/>
    </row>
    <row r="56" spans="1:7" x14ac:dyDescent="0.2">
      <c r="A56" s="71" t="s">
        <v>140</v>
      </c>
      <c r="C56" s="51">
        <v>3078.4</v>
      </c>
      <c r="E56" s="37">
        <v>19618.800000000003</v>
      </c>
      <c r="G56" s="51"/>
    </row>
    <row r="57" spans="1:7" x14ac:dyDescent="0.2">
      <c r="A57" s="8" t="s">
        <v>141</v>
      </c>
      <c r="C57" s="51">
        <v>0</v>
      </c>
      <c r="E57" s="37">
        <v>0</v>
      </c>
      <c r="G57" s="51"/>
    </row>
    <row r="58" spans="1:7" x14ac:dyDescent="0.2">
      <c r="A58" s="71" t="s">
        <v>142</v>
      </c>
      <c r="C58" s="51">
        <v>8000</v>
      </c>
      <c r="E58" s="37">
        <v>0</v>
      </c>
      <c r="G58" s="88"/>
    </row>
    <row r="59" spans="1:7" x14ac:dyDescent="0.2">
      <c r="A59" s="71" t="s">
        <v>143</v>
      </c>
      <c r="C59" s="16"/>
      <c r="E59" s="37"/>
      <c r="G59" s="51">
        <v>18240.57</v>
      </c>
    </row>
    <row r="60" spans="1:7" x14ac:dyDescent="0.2">
      <c r="A60" s="71"/>
      <c r="C60" s="16"/>
      <c r="E60" s="37"/>
      <c r="G60" s="16"/>
    </row>
    <row r="61" spans="1:7" x14ac:dyDescent="0.2">
      <c r="A61" s="71"/>
      <c r="C61" s="16"/>
      <c r="E61" s="37"/>
      <c r="G61" s="16"/>
    </row>
    <row r="62" spans="1:7" x14ac:dyDescent="0.2">
      <c r="A62" s="71"/>
      <c r="C62" s="16"/>
      <c r="E62" s="37"/>
      <c r="G62" s="16"/>
    </row>
    <row r="63" spans="1:7" x14ac:dyDescent="0.2">
      <c r="A63" s="75" t="s">
        <v>144</v>
      </c>
      <c r="C63" s="52">
        <v>11078.4</v>
      </c>
      <c r="E63" s="52">
        <v>19618.800000000003</v>
      </c>
      <c r="G63" s="48">
        <v>18240.57</v>
      </c>
    </row>
    <row r="64" spans="1:7" x14ac:dyDescent="0.2">
      <c r="A64" s="76"/>
      <c r="C64" s="54"/>
      <c r="E64" s="54"/>
      <c r="G64" s="49"/>
    </row>
    <row r="65" spans="1:7" x14ac:dyDescent="0.2">
      <c r="A65" s="76"/>
      <c r="C65" s="20"/>
      <c r="E65" s="100"/>
      <c r="G65" s="20"/>
    </row>
    <row r="66" spans="1:7" x14ac:dyDescent="0.2">
      <c r="A66" s="10" t="s">
        <v>145</v>
      </c>
      <c r="C66" s="63"/>
      <c r="E66" s="101"/>
      <c r="G66" s="63"/>
    </row>
    <row r="67" spans="1:7" x14ac:dyDescent="0.2">
      <c r="A67" s="70" t="s">
        <v>120</v>
      </c>
      <c r="C67" s="78">
        <v>57456.74</v>
      </c>
      <c r="E67" s="102">
        <v>57456.74</v>
      </c>
      <c r="G67" s="78">
        <v>68197.31</v>
      </c>
    </row>
    <row r="68" spans="1:7" x14ac:dyDescent="0.2">
      <c r="A68" s="71" t="s">
        <v>121</v>
      </c>
      <c r="C68" s="51">
        <v>7500</v>
      </c>
      <c r="E68" s="37">
        <v>7500</v>
      </c>
      <c r="G68" s="51">
        <v>7500</v>
      </c>
    </row>
    <row r="69" spans="1:7" x14ac:dyDescent="0.2">
      <c r="A69" s="71" t="s">
        <v>130</v>
      </c>
      <c r="C69" s="46">
        <v>-11078.4</v>
      </c>
      <c r="D69" s="104"/>
      <c r="E69" s="46">
        <v>-19618.800000000003</v>
      </c>
      <c r="F69" s="104"/>
      <c r="G69" s="46">
        <v>-18240.57</v>
      </c>
    </row>
    <row r="70" spans="1:7" x14ac:dyDescent="0.2">
      <c r="A70" s="71" t="s">
        <v>122</v>
      </c>
      <c r="C70" s="37">
        <v>0</v>
      </c>
      <c r="E70" s="37">
        <v>0</v>
      </c>
      <c r="G70" s="37">
        <v>0</v>
      </c>
    </row>
    <row r="71" spans="1:7" x14ac:dyDescent="0.2">
      <c r="A71" s="71" t="s">
        <v>123</v>
      </c>
      <c r="C71" s="37">
        <v>0</v>
      </c>
      <c r="E71" s="37">
        <v>160.61000000000001</v>
      </c>
      <c r="G71" s="37">
        <v>0</v>
      </c>
    </row>
    <row r="72" spans="1:7" x14ac:dyDescent="0.2">
      <c r="A72" s="75" t="s">
        <v>124</v>
      </c>
      <c r="C72" s="52">
        <v>53878.34</v>
      </c>
      <c r="E72" s="52">
        <v>45498.549999999996</v>
      </c>
      <c r="G72" s="52">
        <v>57456.74</v>
      </c>
    </row>
    <row r="73" spans="1:7" x14ac:dyDescent="0.2">
      <c r="A73" s="76"/>
      <c r="C73" s="20"/>
      <c r="E73" s="20"/>
      <c r="G73" s="84"/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75" zoomScaleNormal="75" workbookViewId="0">
      <selection activeCell="A3" sqref="A3"/>
    </sheetView>
  </sheetViews>
  <sheetFormatPr defaultRowHeight="12.75" x14ac:dyDescent="0.2"/>
  <cols>
    <col min="1" max="1" width="65.7109375" customWidth="1"/>
    <col min="2" max="2" width="2.7109375" customWidth="1"/>
    <col min="3" max="3" width="14.710937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1" spans="1:7" ht="17.45" customHeight="1" x14ac:dyDescent="0.2">
      <c r="A1" s="92" t="s">
        <v>125</v>
      </c>
      <c r="B1" s="92"/>
      <c r="C1" s="92"/>
      <c r="D1" s="92"/>
      <c r="E1" s="92"/>
      <c r="F1" s="92"/>
      <c r="G1" s="92"/>
    </row>
    <row r="2" spans="1:7" ht="15.75" x14ac:dyDescent="0.2">
      <c r="A2" s="93" t="s">
        <v>153</v>
      </c>
      <c r="B2" s="93"/>
      <c r="C2" s="93"/>
      <c r="D2" s="93"/>
      <c r="E2" s="93"/>
      <c r="F2" s="93"/>
      <c r="G2" s="93"/>
    </row>
    <row r="3" spans="1:7" ht="15.75" x14ac:dyDescent="0.2">
      <c r="A3" s="67">
        <f>'[1]Estate Detailed Summary'!A3</f>
        <v>0</v>
      </c>
      <c r="C3" s="20"/>
      <c r="E3" s="20"/>
      <c r="G3" s="84"/>
    </row>
    <row r="4" spans="1:7" ht="13.15" x14ac:dyDescent="0.25">
      <c r="A4" s="68"/>
      <c r="C4" s="20"/>
      <c r="E4" s="20"/>
      <c r="G4" s="84"/>
    </row>
    <row r="5" spans="1:7" ht="30" customHeight="1" x14ac:dyDescent="0.2">
      <c r="A5" s="96" t="s">
        <v>154</v>
      </c>
      <c r="C5" s="31" t="s">
        <v>127</v>
      </c>
      <c r="E5" s="31" t="s">
        <v>128</v>
      </c>
      <c r="G5" s="85" t="s">
        <v>129</v>
      </c>
    </row>
    <row r="6" spans="1:7" ht="13.15" x14ac:dyDescent="0.25">
      <c r="A6" s="13"/>
      <c r="C6" s="32"/>
      <c r="E6" s="32"/>
      <c r="G6" s="86"/>
    </row>
    <row r="7" spans="1:7" x14ac:dyDescent="0.2">
      <c r="A7" s="69" t="s">
        <v>38</v>
      </c>
      <c r="C7" s="105">
        <v>71163.719299999997</v>
      </c>
      <c r="E7" s="105">
        <v>71163.646600000007</v>
      </c>
      <c r="G7" s="106">
        <v>69336.72</v>
      </c>
    </row>
    <row r="8" spans="1:7" x14ac:dyDescent="0.2">
      <c r="A8" s="13"/>
      <c r="C8" s="32"/>
      <c r="E8" s="32"/>
      <c r="G8" s="62"/>
    </row>
    <row r="9" spans="1:7" x14ac:dyDescent="0.2">
      <c r="A9" s="10" t="s">
        <v>39</v>
      </c>
      <c r="C9" s="35"/>
      <c r="E9" s="63"/>
      <c r="G9" s="63"/>
    </row>
    <row r="10" spans="1:7" x14ac:dyDescent="0.2">
      <c r="A10" s="70" t="s">
        <v>40</v>
      </c>
      <c r="C10" s="51"/>
      <c r="E10" s="16"/>
      <c r="G10" s="16"/>
    </row>
    <row r="11" spans="1:7" x14ac:dyDescent="0.2">
      <c r="A11" s="71" t="s">
        <v>41</v>
      </c>
      <c r="C11" s="51">
        <v>750</v>
      </c>
      <c r="E11" s="51">
        <v>561</v>
      </c>
      <c r="G11" s="37">
        <v>741</v>
      </c>
    </row>
    <row r="12" spans="1:7" x14ac:dyDescent="0.2">
      <c r="A12" s="71" t="s">
        <v>42</v>
      </c>
      <c r="C12" s="51">
        <v>4506</v>
      </c>
      <c r="E12" s="51">
        <v>4909.9400000000005</v>
      </c>
      <c r="G12" s="37">
        <v>3960</v>
      </c>
    </row>
    <row r="13" spans="1:7" x14ac:dyDescent="0.2">
      <c r="A13" s="8" t="s">
        <v>43</v>
      </c>
      <c r="C13" s="51">
        <v>500</v>
      </c>
      <c r="E13" s="51">
        <v>0</v>
      </c>
      <c r="G13" s="37">
        <v>0</v>
      </c>
    </row>
    <row r="14" spans="1:7" x14ac:dyDescent="0.2">
      <c r="A14" s="71" t="s">
        <v>44</v>
      </c>
      <c r="C14" s="51">
        <v>0</v>
      </c>
      <c r="E14" s="51">
        <v>177.28</v>
      </c>
      <c r="G14" s="37">
        <v>515.55999999999995</v>
      </c>
    </row>
    <row r="15" spans="1:7" x14ac:dyDescent="0.2">
      <c r="A15" s="71" t="s">
        <v>45</v>
      </c>
      <c r="C15" s="51">
        <v>3500</v>
      </c>
      <c r="E15" s="51">
        <v>3429.36</v>
      </c>
      <c r="G15" s="37">
        <v>3339</v>
      </c>
    </row>
    <row r="16" spans="1:7" x14ac:dyDescent="0.2">
      <c r="A16" s="71" t="s">
        <v>133</v>
      </c>
      <c r="C16" s="51">
        <v>3500</v>
      </c>
      <c r="E16" s="51">
        <v>920.01</v>
      </c>
      <c r="G16" s="37">
        <v>4635.7</v>
      </c>
    </row>
    <row r="17" spans="1:7" x14ac:dyDescent="0.2">
      <c r="A17" s="71" t="s">
        <v>46</v>
      </c>
      <c r="C17" s="51">
        <v>0</v>
      </c>
      <c r="E17" s="51">
        <v>0</v>
      </c>
      <c r="G17" s="37">
        <v>0</v>
      </c>
    </row>
    <row r="18" spans="1:7" x14ac:dyDescent="0.2">
      <c r="A18" s="71" t="s">
        <v>47</v>
      </c>
      <c r="C18" s="51">
        <v>4241</v>
      </c>
      <c r="E18" s="51">
        <v>4935.82</v>
      </c>
      <c r="G18" s="37">
        <v>4170.12</v>
      </c>
    </row>
    <row r="19" spans="1:7" x14ac:dyDescent="0.2">
      <c r="A19" s="71" t="s">
        <v>48</v>
      </c>
      <c r="C19" s="51"/>
      <c r="E19" s="51">
        <v>0</v>
      </c>
      <c r="G19" s="37">
        <v>122.43</v>
      </c>
    </row>
    <row r="20" spans="1:7" x14ac:dyDescent="0.2">
      <c r="A20" s="71" t="s">
        <v>134</v>
      </c>
      <c r="C20" s="51">
        <v>0</v>
      </c>
      <c r="E20" s="51">
        <v>249.12</v>
      </c>
      <c r="G20" s="37">
        <v>114</v>
      </c>
    </row>
    <row r="21" spans="1:7" x14ac:dyDescent="0.2">
      <c r="A21" s="8" t="s">
        <v>50</v>
      </c>
      <c r="C21" s="51">
        <v>0</v>
      </c>
      <c r="E21" s="51">
        <v>0</v>
      </c>
      <c r="G21" s="37">
        <v>0</v>
      </c>
    </row>
    <row r="22" spans="1:7" x14ac:dyDescent="0.2">
      <c r="A22" s="71" t="s">
        <v>51</v>
      </c>
      <c r="C22" s="51">
        <v>235</v>
      </c>
      <c r="E22" s="51">
        <v>233.18</v>
      </c>
      <c r="G22" s="37">
        <v>339.43</v>
      </c>
    </row>
    <row r="23" spans="1:7" x14ac:dyDescent="0.2">
      <c r="A23" s="71" t="s">
        <v>52</v>
      </c>
      <c r="C23" s="51">
        <v>3296.8</v>
      </c>
      <c r="E23" s="51">
        <v>286.55</v>
      </c>
      <c r="G23" s="37">
        <v>163.79</v>
      </c>
    </row>
    <row r="24" spans="1:7" x14ac:dyDescent="0.2">
      <c r="A24" s="71" t="s">
        <v>53</v>
      </c>
      <c r="C24" s="51">
        <v>0</v>
      </c>
      <c r="E24" s="51">
        <v>0</v>
      </c>
      <c r="G24" s="37">
        <v>0</v>
      </c>
    </row>
    <row r="25" spans="1:7" x14ac:dyDescent="0.2">
      <c r="A25" s="71" t="s">
        <v>54</v>
      </c>
      <c r="C25" s="51">
        <v>250</v>
      </c>
      <c r="E25" s="51">
        <v>388.8</v>
      </c>
      <c r="G25" s="37">
        <v>0</v>
      </c>
    </row>
    <row r="26" spans="1:7" x14ac:dyDescent="0.2">
      <c r="A26" s="71" t="s">
        <v>135</v>
      </c>
      <c r="C26" s="51">
        <v>1650</v>
      </c>
      <c r="E26" s="51">
        <v>1030.3499999999999</v>
      </c>
      <c r="G26" s="37">
        <v>1506.41</v>
      </c>
    </row>
    <row r="27" spans="1:7" x14ac:dyDescent="0.2">
      <c r="A27" s="72" t="s">
        <v>136</v>
      </c>
      <c r="C27" s="51">
        <v>0</v>
      </c>
      <c r="E27" s="51">
        <v>748.86</v>
      </c>
      <c r="G27" s="37">
        <v>748.86</v>
      </c>
    </row>
    <row r="28" spans="1:7" x14ac:dyDescent="0.2">
      <c r="A28" s="71" t="s">
        <v>57</v>
      </c>
      <c r="C28" s="51">
        <v>401</v>
      </c>
      <c r="E28" s="51">
        <v>333.75</v>
      </c>
      <c r="G28" s="37">
        <v>320.39</v>
      </c>
    </row>
    <row r="29" spans="1:7" x14ac:dyDescent="0.2">
      <c r="A29" s="71"/>
      <c r="C29" s="51"/>
      <c r="E29" s="51"/>
      <c r="G29" s="37"/>
    </row>
    <row r="30" spans="1:7" x14ac:dyDescent="0.2">
      <c r="A30" s="70" t="s">
        <v>58</v>
      </c>
      <c r="C30" s="51"/>
      <c r="E30" s="51"/>
      <c r="G30" s="37"/>
    </row>
    <row r="31" spans="1:7" x14ac:dyDescent="0.2">
      <c r="A31" s="71" t="s">
        <v>59</v>
      </c>
      <c r="C31" s="51">
        <v>10298.3328</v>
      </c>
      <c r="E31" s="51">
        <v>8458.5400000000009</v>
      </c>
      <c r="G31" s="37">
        <v>9120.3700000000008</v>
      </c>
    </row>
    <row r="32" spans="1:7" x14ac:dyDescent="0.2">
      <c r="A32" s="71" t="s">
        <v>137</v>
      </c>
      <c r="C32" s="51">
        <v>150</v>
      </c>
      <c r="E32" s="51">
        <v>134.41999999999999</v>
      </c>
      <c r="G32" s="37">
        <v>197.22</v>
      </c>
    </row>
    <row r="33" spans="1:7" x14ac:dyDescent="0.2">
      <c r="A33" s="71"/>
      <c r="C33" s="51"/>
      <c r="E33" s="51"/>
      <c r="G33" s="37"/>
    </row>
    <row r="34" spans="1:7" x14ac:dyDescent="0.2">
      <c r="A34" s="71"/>
      <c r="C34" s="51"/>
      <c r="E34" s="51"/>
      <c r="G34" s="37"/>
    </row>
    <row r="35" spans="1:7" x14ac:dyDescent="0.2">
      <c r="A35" s="70" t="s">
        <v>62</v>
      </c>
      <c r="C35" s="51"/>
      <c r="E35" s="51"/>
      <c r="G35" s="37"/>
    </row>
    <row r="36" spans="1:7" x14ac:dyDescent="0.2">
      <c r="A36" s="71" t="s">
        <v>114</v>
      </c>
      <c r="C36" s="51">
        <v>32045.586500000001</v>
      </c>
      <c r="E36" s="51">
        <v>31938.880000000001</v>
      </c>
      <c r="G36" s="37">
        <v>31303.9</v>
      </c>
    </row>
    <row r="37" spans="1:7" x14ac:dyDescent="0.2">
      <c r="A37" s="71" t="s">
        <v>138</v>
      </c>
      <c r="C37" s="51">
        <v>840</v>
      </c>
      <c r="E37" s="51">
        <v>893.28</v>
      </c>
      <c r="G37" s="37">
        <v>829.45</v>
      </c>
    </row>
    <row r="38" spans="1:7" x14ac:dyDescent="0.2">
      <c r="A38" s="71"/>
      <c r="C38" s="51"/>
      <c r="E38" s="51"/>
      <c r="G38" s="37"/>
    </row>
    <row r="39" spans="1:7" x14ac:dyDescent="0.2">
      <c r="A39" s="70" t="s">
        <v>65</v>
      </c>
      <c r="C39" s="51"/>
      <c r="E39" s="51"/>
      <c r="G39" s="37"/>
    </row>
    <row r="40" spans="1:7" x14ac:dyDescent="0.2">
      <c r="A40" s="71" t="s">
        <v>66</v>
      </c>
      <c r="C40" s="51">
        <v>5000</v>
      </c>
      <c r="E40" s="51">
        <v>5000</v>
      </c>
      <c r="G40" s="37">
        <v>5000</v>
      </c>
    </row>
    <row r="41" spans="1:7" x14ac:dyDescent="0.2">
      <c r="A41" s="71"/>
      <c r="C41" s="51"/>
      <c r="E41" s="51"/>
      <c r="G41" s="16"/>
    </row>
    <row r="42" spans="1:7" x14ac:dyDescent="0.2">
      <c r="A42" s="73" t="s">
        <v>67</v>
      </c>
      <c r="C42" s="39">
        <v>71163.719299999997</v>
      </c>
      <c r="E42" s="39">
        <v>64629.14</v>
      </c>
      <c r="G42" s="39">
        <v>67127.63</v>
      </c>
    </row>
    <row r="43" spans="1:7" x14ac:dyDescent="0.2">
      <c r="A43" s="9"/>
      <c r="C43" s="49"/>
      <c r="E43" s="81"/>
      <c r="G43" s="20"/>
    </row>
    <row r="44" spans="1:7" x14ac:dyDescent="0.2">
      <c r="A44" s="74" t="s">
        <v>68</v>
      </c>
      <c r="C44" s="39">
        <v>0</v>
      </c>
      <c r="E44" s="39">
        <v>0</v>
      </c>
      <c r="G44" s="39">
        <v>0</v>
      </c>
    </row>
    <row r="45" spans="1:7" x14ac:dyDescent="0.2">
      <c r="A45" s="9"/>
      <c r="C45" s="41"/>
      <c r="E45" s="41"/>
      <c r="G45" s="42"/>
    </row>
    <row r="46" spans="1:7" x14ac:dyDescent="0.2">
      <c r="A46" s="74" t="s">
        <v>69</v>
      </c>
      <c r="C46" s="50">
        <v>0</v>
      </c>
      <c r="E46" s="39">
        <v>6534.5066000000079</v>
      </c>
      <c r="G46" s="50">
        <v>2209.0899999999965</v>
      </c>
    </row>
    <row r="47" spans="1:7" x14ac:dyDescent="0.2">
      <c r="A47" s="9"/>
      <c r="C47" s="49"/>
      <c r="E47" s="81"/>
      <c r="G47" s="20"/>
    </row>
    <row r="48" spans="1:7" x14ac:dyDescent="0.2">
      <c r="A48" s="9"/>
      <c r="C48" s="49"/>
      <c r="E48" s="81"/>
      <c r="G48" s="20"/>
    </row>
    <row r="49" spans="1:7" x14ac:dyDescent="0.2">
      <c r="A49" s="10" t="s">
        <v>70</v>
      </c>
      <c r="C49" s="43"/>
      <c r="E49" s="82"/>
      <c r="G49" s="63"/>
    </row>
    <row r="50" spans="1:7" x14ac:dyDescent="0.2">
      <c r="A50" s="71" t="s">
        <v>71</v>
      </c>
      <c r="C50" s="57">
        <v>15620.7534</v>
      </c>
      <c r="E50" s="51">
        <v>16865.650000000001</v>
      </c>
      <c r="G50" s="57">
        <v>16040.949999999999</v>
      </c>
    </row>
    <row r="51" spans="1:7" x14ac:dyDescent="0.2">
      <c r="A51" s="71" t="s">
        <v>72</v>
      </c>
      <c r="C51" s="51">
        <v>15620.7534</v>
      </c>
      <c r="E51" s="51">
        <v>15620.7534</v>
      </c>
      <c r="G51" s="46">
        <v>12000</v>
      </c>
    </row>
    <row r="52" spans="1:7" x14ac:dyDescent="0.2">
      <c r="A52" s="75" t="s">
        <v>73</v>
      </c>
      <c r="C52" s="103">
        <v>0</v>
      </c>
      <c r="E52" s="95">
        <v>-1244.8966000000019</v>
      </c>
      <c r="G52" s="95">
        <v>-4040.9499999999989</v>
      </c>
    </row>
    <row r="53" spans="1:7" x14ac:dyDescent="0.2">
      <c r="A53" s="76"/>
      <c r="C53" s="20"/>
      <c r="E53" s="83"/>
      <c r="G53" s="20"/>
    </row>
    <row r="54" spans="1:7" x14ac:dyDescent="0.2">
      <c r="A54" s="68"/>
      <c r="C54" s="20"/>
      <c r="E54" s="83"/>
      <c r="G54" s="20"/>
    </row>
    <row r="55" spans="1:7" x14ac:dyDescent="0.2">
      <c r="A55" s="10" t="s">
        <v>139</v>
      </c>
      <c r="C55" s="63"/>
      <c r="E55" s="79"/>
      <c r="G55" s="63"/>
    </row>
    <row r="56" spans="1:7" x14ac:dyDescent="0.2">
      <c r="A56" s="71" t="s">
        <v>140</v>
      </c>
      <c r="C56" s="51">
        <v>5387.2000000000007</v>
      </c>
      <c r="E56" s="51">
        <v>15843.6</v>
      </c>
      <c r="G56" s="51"/>
    </row>
    <row r="57" spans="1:7" x14ac:dyDescent="0.2">
      <c r="A57" s="8" t="s">
        <v>141</v>
      </c>
      <c r="C57" s="51">
        <v>0</v>
      </c>
      <c r="E57" s="51">
        <v>0</v>
      </c>
      <c r="G57" s="51"/>
    </row>
    <row r="58" spans="1:7" x14ac:dyDescent="0.2">
      <c r="A58" s="71" t="s">
        <v>142</v>
      </c>
      <c r="C58" s="51">
        <v>9250</v>
      </c>
      <c r="E58" s="51">
        <v>0</v>
      </c>
      <c r="G58" s="88"/>
    </row>
    <row r="59" spans="1:7" x14ac:dyDescent="0.2">
      <c r="A59" s="71" t="s">
        <v>143</v>
      </c>
      <c r="C59" s="16"/>
      <c r="E59" s="51"/>
      <c r="G59" s="51">
        <v>8428.44</v>
      </c>
    </row>
    <row r="60" spans="1:7" x14ac:dyDescent="0.2">
      <c r="A60" s="71"/>
      <c r="C60" s="16"/>
      <c r="E60" s="51"/>
      <c r="G60" s="16"/>
    </row>
    <row r="61" spans="1:7" x14ac:dyDescent="0.2">
      <c r="A61" s="71"/>
      <c r="C61" s="16"/>
      <c r="E61" s="51"/>
      <c r="G61" s="16"/>
    </row>
    <row r="62" spans="1:7" x14ac:dyDescent="0.2">
      <c r="A62" s="71"/>
      <c r="C62" s="16"/>
      <c r="E62" s="51"/>
      <c r="G62" s="16"/>
    </row>
    <row r="63" spans="1:7" x14ac:dyDescent="0.2">
      <c r="A63" s="75" t="s">
        <v>144</v>
      </c>
      <c r="C63" s="52">
        <v>14637.2</v>
      </c>
      <c r="E63" s="48">
        <v>15843.6</v>
      </c>
      <c r="G63" s="48">
        <v>8428.44</v>
      </c>
    </row>
    <row r="64" spans="1:7" x14ac:dyDescent="0.2">
      <c r="A64" s="76"/>
      <c r="C64" s="54"/>
      <c r="E64" s="49"/>
      <c r="G64" s="49"/>
    </row>
    <row r="65" spans="1:7" x14ac:dyDescent="0.2">
      <c r="A65" s="76"/>
      <c r="C65" s="20"/>
      <c r="E65" s="81"/>
      <c r="G65" s="20"/>
    </row>
    <row r="66" spans="1:7" x14ac:dyDescent="0.2">
      <c r="A66" s="10" t="s">
        <v>145</v>
      </c>
      <c r="C66" s="63"/>
      <c r="E66" s="82"/>
      <c r="G66" s="63"/>
    </row>
    <row r="67" spans="1:7" x14ac:dyDescent="0.2">
      <c r="A67" s="70" t="s">
        <v>120</v>
      </c>
      <c r="C67" s="78">
        <v>60291.18</v>
      </c>
      <c r="E67" s="78">
        <v>60291.18</v>
      </c>
      <c r="G67" s="78">
        <v>63719.62</v>
      </c>
    </row>
    <row r="68" spans="1:7" x14ac:dyDescent="0.2">
      <c r="A68" s="71" t="s">
        <v>121</v>
      </c>
      <c r="C68" s="51">
        <v>5000</v>
      </c>
      <c r="E68" s="51">
        <v>5000</v>
      </c>
      <c r="G68" s="51">
        <v>5000</v>
      </c>
    </row>
    <row r="69" spans="1:7" x14ac:dyDescent="0.2">
      <c r="A69" s="71" t="s">
        <v>130</v>
      </c>
      <c r="C69" s="46">
        <v>-14637.2</v>
      </c>
      <c r="D69" s="104"/>
      <c r="E69" s="46">
        <v>-15843.6</v>
      </c>
      <c r="F69" s="104"/>
      <c r="G69" s="46">
        <v>-8428.44</v>
      </c>
    </row>
    <row r="70" spans="1:7" x14ac:dyDescent="0.2">
      <c r="A70" s="71" t="s">
        <v>122</v>
      </c>
      <c r="C70" s="37">
        <v>0</v>
      </c>
      <c r="E70" s="51">
        <v>0</v>
      </c>
      <c r="G70" s="37">
        <v>0</v>
      </c>
    </row>
    <row r="71" spans="1:7" x14ac:dyDescent="0.2">
      <c r="A71" s="71" t="s">
        <v>123</v>
      </c>
      <c r="C71" s="37">
        <v>0</v>
      </c>
      <c r="E71" s="51">
        <v>168.53</v>
      </c>
      <c r="G71" s="37">
        <v>0</v>
      </c>
    </row>
    <row r="72" spans="1:7" x14ac:dyDescent="0.2">
      <c r="A72" s="75" t="s">
        <v>124</v>
      </c>
      <c r="C72" s="52">
        <v>50895.8</v>
      </c>
      <c r="E72" s="48">
        <v>49616.11</v>
      </c>
      <c r="G72" s="52">
        <v>60291.179999999993</v>
      </c>
    </row>
    <row r="73" spans="1:7" x14ac:dyDescent="0.2">
      <c r="A73" s="76"/>
      <c r="C73" s="20"/>
      <c r="E73" s="20"/>
      <c r="G73" s="84"/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75" zoomScaleNormal="75" workbookViewId="0">
      <selection activeCell="A3" sqref="A3"/>
    </sheetView>
  </sheetViews>
  <sheetFormatPr defaultRowHeight="12.75" x14ac:dyDescent="0.2"/>
  <cols>
    <col min="1" max="1" width="65.7109375" customWidth="1"/>
    <col min="2" max="2" width="2.7109375" customWidth="1"/>
    <col min="3" max="3" width="14.710937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1" spans="1:7" ht="17.45" customHeight="1" x14ac:dyDescent="0.2">
      <c r="A1" s="92" t="s">
        <v>125</v>
      </c>
      <c r="B1" s="92"/>
      <c r="C1" s="92"/>
      <c r="D1" s="92"/>
      <c r="E1" s="92"/>
      <c r="F1" s="92"/>
      <c r="G1" s="92"/>
    </row>
    <row r="2" spans="1:7" ht="15.75" x14ac:dyDescent="0.2">
      <c r="A2" s="93" t="s">
        <v>155</v>
      </c>
      <c r="B2" s="93"/>
      <c r="C2" s="93"/>
      <c r="D2" s="93"/>
      <c r="E2" s="93"/>
      <c r="F2" s="93"/>
      <c r="G2" s="93"/>
    </row>
    <row r="3" spans="1:7" ht="15.75" x14ac:dyDescent="0.2">
      <c r="A3" s="67">
        <f>'[1]Estate Detailed Summary'!A3</f>
        <v>0</v>
      </c>
      <c r="C3" s="20"/>
      <c r="E3" s="20"/>
      <c r="G3" s="84"/>
    </row>
    <row r="4" spans="1:7" ht="13.15" x14ac:dyDescent="0.25">
      <c r="A4" s="68"/>
      <c r="C4" s="20"/>
      <c r="E4" s="20"/>
      <c r="G4" s="84"/>
    </row>
    <row r="5" spans="1:7" ht="30" customHeight="1" x14ac:dyDescent="0.2">
      <c r="A5" s="107" t="s">
        <v>156</v>
      </c>
      <c r="C5" s="31" t="s">
        <v>127</v>
      </c>
      <c r="E5" s="31" t="s">
        <v>128</v>
      </c>
      <c r="G5" s="85" t="s">
        <v>129</v>
      </c>
    </row>
    <row r="6" spans="1:7" ht="13.15" x14ac:dyDescent="0.25">
      <c r="A6" s="13"/>
      <c r="C6" s="32"/>
      <c r="E6" s="32"/>
      <c r="G6" s="86"/>
    </row>
    <row r="7" spans="1:7" x14ac:dyDescent="0.2">
      <c r="A7" s="69" t="s">
        <v>38</v>
      </c>
      <c r="C7" s="44">
        <v>44857.448099999994</v>
      </c>
      <c r="E7" s="59">
        <v>44857.672960000011</v>
      </c>
      <c r="G7" s="110">
        <f>'[2]Summary I&amp;E'!$C$8</f>
        <v>43157</v>
      </c>
    </row>
    <row r="8" spans="1:7" x14ac:dyDescent="0.2">
      <c r="A8" s="13"/>
      <c r="C8" s="32"/>
      <c r="E8" s="32"/>
      <c r="G8" s="62"/>
    </row>
    <row r="9" spans="1:7" x14ac:dyDescent="0.2">
      <c r="A9" s="10" t="s">
        <v>39</v>
      </c>
      <c r="C9" s="35"/>
      <c r="E9" s="63"/>
      <c r="G9" s="63"/>
    </row>
    <row r="10" spans="1:7" x14ac:dyDescent="0.2">
      <c r="A10" s="70" t="s">
        <v>40</v>
      </c>
      <c r="C10" s="51"/>
      <c r="E10" s="16"/>
      <c r="G10" s="16"/>
    </row>
    <row r="11" spans="1:7" x14ac:dyDescent="0.2">
      <c r="A11" s="71" t="s">
        <v>41</v>
      </c>
      <c r="C11" s="51">
        <v>371</v>
      </c>
      <c r="E11" s="51">
        <v>332.35</v>
      </c>
      <c r="G11" s="37">
        <v>370.5</v>
      </c>
    </row>
    <row r="12" spans="1:7" x14ac:dyDescent="0.2">
      <c r="A12" s="71" t="s">
        <v>42</v>
      </c>
      <c r="C12" s="51">
        <v>2964</v>
      </c>
      <c r="E12" s="51">
        <v>3251.1</v>
      </c>
      <c r="G12" s="37">
        <v>3300</v>
      </c>
    </row>
    <row r="13" spans="1:7" x14ac:dyDescent="0.2">
      <c r="A13" s="8" t="s">
        <v>43</v>
      </c>
      <c r="C13" s="51">
        <v>500</v>
      </c>
      <c r="E13" s="51">
        <v>0</v>
      </c>
      <c r="G13" s="37">
        <v>0</v>
      </c>
    </row>
    <row r="14" spans="1:7" x14ac:dyDescent="0.2">
      <c r="A14" s="71" t="s">
        <v>44</v>
      </c>
      <c r="C14" s="51">
        <v>0</v>
      </c>
      <c r="E14" s="51">
        <v>116.72</v>
      </c>
      <c r="G14" s="37">
        <v>409.42</v>
      </c>
    </row>
    <row r="15" spans="1:7" x14ac:dyDescent="0.2">
      <c r="A15" s="71" t="s">
        <v>45</v>
      </c>
      <c r="C15" s="51">
        <v>2325</v>
      </c>
      <c r="E15" s="51">
        <v>2411.69</v>
      </c>
      <c r="G15" s="37">
        <v>2377.4499999999998</v>
      </c>
    </row>
    <row r="16" spans="1:7" x14ac:dyDescent="0.2">
      <c r="A16" s="71" t="s">
        <v>133</v>
      </c>
      <c r="C16" s="51">
        <v>2750</v>
      </c>
      <c r="E16" s="51">
        <v>2892.4599999999996</v>
      </c>
      <c r="G16" s="37">
        <v>2087.52</v>
      </c>
    </row>
    <row r="17" spans="1:7" x14ac:dyDescent="0.2">
      <c r="A17" s="71" t="s">
        <v>46</v>
      </c>
      <c r="C17" s="51">
        <v>0</v>
      </c>
      <c r="E17" s="51">
        <v>0</v>
      </c>
      <c r="G17" s="37">
        <v>0</v>
      </c>
    </row>
    <row r="18" spans="1:7" x14ac:dyDescent="0.2">
      <c r="A18" s="71" t="s">
        <v>47</v>
      </c>
      <c r="C18" s="51">
        <v>2544.48</v>
      </c>
      <c r="E18" s="51">
        <v>2467.91</v>
      </c>
      <c r="G18" s="37">
        <v>2403.12</v>
      </c>
    </row>
    <row r="19" spans="1:7" x14ac:dyDescent="0.2">
      <c r="A19" s="71" t="s">
        <v>48</v>
      </c>
      <c r="C19" s="51">
        <v>0</v>
      </c>
      <c r="E19" s="51">
        <v>0</v>
      </c>
      <c r="G19" s="37">
        <v>0</v>
      </c>
    </row>
    <row r="20" spans="1:7" x14ac:dyDescent="0.2">
      <c r="A20" s="71" t="s">
        <v>134</v>
      </c>
      <c r="C20" s="51">
        <v>0</v>
      </c>
      <c r="E20" s="51">
        <v>276.69</v>
      </c>
      <c r="G20" s="37">
        <v>659.08</v>
      </c>
    </row>
    <row r="21" spans="1:7" x14ac:dyDescent="0.2">
      <c r="A21" s="8" t="s">
        <v>50</v>
      </c>
      <c r="C21" s="51">
        <v>0</v>
      </c>
      <c r="E21" s="51">
        <v>0</v>
      </c>
      <c r="G21" s="37">
        <v>0</v>
      </c>
    </row>
    <row r="22" spans="1:7" x14ac:dyDescent="0.2">
      <c r="A22" s="71" t="s">
        <v>51</v>
      </c>
      <c r="C22" s="51">
        <v>250</v>
      </c>
      <c r="E22" s="51">
        <v>153.41</v>
      </c>
      <c r="G22" s="37">
        <v>0</v>
      </c>
    </row>
    <row r="23" spans="1:7" x14ac:dyDescent="0.2">
      <c r="A23" s="71" t="s">
        <v>52</v>
      </c>
      <c r="C23" s="51">
        <v>1821.6</v>
      </c>
      <c r="E23" s="51">
        <v>129.31</v>
      </c>
      <c r="G23" s="37">
        <v>107.76</v>
      </c>
    </row>
    <row r="24" spans="1:7" x14ac:dyDescent="0.2">
      <c r="A24" s="71" t="s">
        <v>53</v>
      </c>
      <c r="C24" s="51">
        <v>0</v>
      </c>
      <c r="E24" s="51">
        <v>0</v>
      </c>
      <c r="G24" s="37">
        <v>0</v>
      </c>
    </row>
    <row r="25" spans="1:7" x14ac:dyDescent="0.2">
      <c r="A25" s="71" t="s">
        <v>54</v>
      </c>
      <c r="C25" s="51">
        <v>250</v>
      </c>
      <c r="E25" s="51">
        <v>0</v>
      </c>
      <c r="G25" s="37">
        <v>0</v>
      </c>
    </row>
    <row r="26" spans="1:7" x14ac:dyDescent="0.2">
      <c r="A26" s="71" t="s">
        <v>135</v>
      </c>
      <c r="C26" s="51">
        <v>950</v>
      </c>
      <c r="E26" s="51">
        <v>782.95</v>
      </c>
      <c r="G26" s="37">
        <v>4514.4799999999996</v>
      </c>
    </row>
    <row r="27" spans="1:7" x14ac:dyDescent="0.2">
      <c r="A27" s="72" t="s">
        <v>136</v>
      </c>
      <c r="C27" s="51">
        <v>0</v>
      </c>
      <c r="E27" s="51">
        <v>492.67</v>
      </c>
      <c r="G27" s="37">
        <v>492.67</v>
      </c>
    </row>
    <row r="28" spans="1:7" x14ac:dyDescent="0.2">
      <c r="A28" s="71" t="s">
        <v>57</v>
      </c>
      <c r="C28" s="51">
        <v>264</v>
      </c>
      <c r="E28" s="51">
        <v>219.6</v>
      </c>
      <c r="G28" s="37">
        <v>221.69</v>
      </c>
    </row>
    <row r="29" spans="1:7" x14ac:dyDescent="0.2">
      <c r="A29" s="71"/>
      <c r="C29" s="51"/>
      <c r="E29" s="51"/>
      <c r="G29" s="37"/>
    </row>
    <row r="30" spans="1:7" x14ac:dyDescent="0.2">
      <c r="A30" s="70" t="s">
        <v>58</v>
      </c>
      <c r="C30" s="51"/>
      <c r="E30" s="51"/>
      <c r="G30" s="37"/>
    </row>
    <row r="31" spans="1:7" x14ac:dyDescent="0.2">
      <c r="A31" s="71" t="s">
        <v>59</v>
      </c>
      <c r="C31" s="51">
        <v>3826.5569999999993</v>
      </c>
      <c r="E31" s="51">
        <v>3231.34</v>
      </c>
      <c r="G31" s="37">
        <v>3865.55</v>
      </c>
    </row>
    <row r="32" spans="1:7" x14ac:dyDescent="0.2">
      <c r="A32" s="71" t="s">
        <v>137</v>
      </c>
      <c r="C32" s="51">
        <v>190</v>
      </c>
      <c r="E32" s="51">
        <v>135.38</v>
      </c>
      <c r="G32" s="37">
        <v>197.79</v>
      </c>
    </row>
    <row r="33" spans="1:7" x14ac:dyDescent="0.2">
      <c r="A33" s="71"/>
      <c r="C33" s="51"/>
      <c r="E33" s="51"/>
      <c r="G33" s="37"/>
    </row>
    <row r="34" spans="1:7" x14ac:dyDescent="0.2">
      <c r="A34" s="71"/>
      <c r="C34" s="51"/>
      <c r="E34" s="51"/>
      <c r="G34" s="37"/>
    </row>
    <row r="35" spans="1:7" x14ac:dyDescent="0.2">
      <c r="A35" s="70" t="s">
        <v>62</v>
      </c>
      <c r="C35" s="51"/>
      <c r="E35" s="51"/>
      <c r="G35" s="37"/>
    </row>
    <row r="36" spans="1:7" x14ac:dyDescent="0.2">
      <c r="A36" s="71" t="s">
        <v>114</v>
      </c>
      <c r="C36" s="51">
        <v>20425.811099999999</v>
      </c>
      <c r="E36" s="51">
        <v>19217.29</v>
      </c>
      <c r="G36" s="111">
        <v>19953.060000000001</v>
      </c>
    </row>
    <row r="37" spans="1:7" x14ac:dyDescent="0.2">
      <c r="A37" s="71" t="s">
        <v>138</v>
      </c>
      <c r="C37" s="51">
        <v>425</v>
      </c>
      <c r="E37" s="51">
        <v>446.53</v>
      </c>
      <c r="G37" s="37">
        <v>414.72</v>
      </c>
    </row>
    <row r="38" spans="1:7" x14ac:dyDescent="0.2">
      <c r="A38" s="71"/>
      <c r="C38" s="51"/>
      <c r="E38" s="51"/>
      <c r="G38" s="37"/>
    </row>
    <row r="39" spans="1:7" x14ac:dyDescent="0.2">
      <c r="A39" s="70" t="s">
        <v>65</v>
      </c>
      <c r="C39" s="51"/>
      <c r="E39" s="51"/>
      <c r="G39" s="37"/>
    </row>
    <row r="40" spans="1:7" x14ac:dyDescent="0.2">
      <c r="A40" s="71" t="s">
        <v>66</v>
      </c>
      <c r="C40" s="51">
        <v>5000</v>
      </c>
      <c r="E40" s="51">
        <v>5000</v>
      </c>
      <c r="G40" s="37">
        <v>5000</v>
      </c>
    </row>
    <row r="41" spans="1:7" x14ac:dyDescent="0.2">
      <c r="A41" s="71"/>
      <c r="C41" s="109"/>
      <c r="E41" s="109"/>
      <c r="G41" s="118"/>
    </row>
    <row r="42" spans="1:7" x14ac:dyDescent="0.2">
      <c r="A42" s="73" t="s">
        <v>67</v>
      </c>
      <c r="C42" s="108">
        <v>44857.448099999994</v>
      </c>
      <c r="E42" s="108">
        <v>41557.4</v>
      </c>
      <c r="G42" s="117">
        <v>46374.81</v>
      </c>
    </row>
    <row r="43" spans="1:7" x14ac:dyDescent="0.2">
      <c r="A43" s="9"/>
      <c r="C43" s="49"/>
      <c r="E43" s="81"/>
      <c r="G43" s="20"/>
    </row>
    <row r="44" spans="1:7" x14ac:dyDescent="0.2">
      <c r="A44" s="74" t="s">
        <v>68</v>
      </c>
      <c r="C44" s="39">
        <v>0</v>
      </c>
      <c r="E44" s="39">
        <v>0</v>
      </c>
      <c r="G44" s="112">
        <v>0</v>
      </c>
    </row>
    <row r="45" spans="1:7" x14ac:dyDescent="0.2">
      <c r="A45" s="9"/>
      <c r="C45" s="41"/>
      <c r="E45" s="41"/>
      <c r="G45" s="42"/>
    </row>
    <row r="46" spans="1:7" x14ac:dyDescent="0.2">
      <c r="A46" s="74" t="s">
        <v>69</v>
      </c>
      <c r="C46" s="39">
        <v>0</v>
      </c>
      <c r="E46" s="50">
        <v>3300.2729600000093</v>
      </c>
      <c r="G46" s="113">
        <f>G7-G42+G44</f>
        <v>-3217.8099999999977</v>
      </c>
    </row>
    <row r="47" spans="1:7" x14ac:dyDescent="0.2">
      <c r="A47" s="9"/>
      <c r="C47" s="49"/>
      <c r="E47" s="81"/>
      <c r="G47" s="20"/>
    </row>
    <row r="48" spans="1:7" x14ac:dyDescent="0.2">
      <c r="A48" s="9"/>
      <c r="C48" s="49"/>
      <c r="E48" s="81"/>
      <c r="G48" s="20"/>
    </row>
    <row r="49" spans="1:7" x14ac:dyDescent="0.2">
      <c r="A49" s="10" t="s">
        <v>70</v>
      </c>
      <c r="C49" s="43"/>
      <c r="E49" s="82"/>
      <c r="G49" s="63"/>
    </row>
    <row r="50" spans="1:7" x14ac:dyDescent="0.2">
      <c r="A50" s="71" t="s">
        <v>71</v>
      </c>
      <c r="C50" s="36">
        <v>12423.82704</v>
      </c>
      <c r="E50" s="51">
        <v>9868.84</v>
      </c>
      <c r="G50" s="57">
        <f>13466.17+1272.78</f>
        <v>14738.95</v>
      </c>
    </row>
    <row r="51" spans="1:7" x14ac:dyDescent="0.2">
      <c r="A51" s="71" t="s">
        <v>72</v>
      </c>
      <c r="C51" s="36">
        <v>12423.82704</v>
      </c>
      <c r="E51" s="51">
        <v>12423.82704</v>
      </c>
      <c r="G51" s="46">
        <v>11500</v>
      </c>
    </row>
    <row r="52" spans="1:7" x14ac:dyDescent="0.2">
      <c r="A52" s="75" t="s">
        <v>73</v>
      </c>
      <c r="C52" s="33">
        <v>0</v>
      </c>
      <c r="E52" s="33">
        <v>2554.98704</v>
      </c>
      <c r="G52" s="114">
        <f>G51-G50</f>
        <v>-3238.9500000000007</v>
      </c>
    </row>
    <row r="53" spans="1:7" x14ac:dyDescent="0.2">
      <c r="A53" s="76"/>
      <c r="C53" s="42"/>
      <c r="E53" s="49"/>
      <c r="G53" s="41"/>
    </row>
    <row r="54" spans="1:7" x14ac:dyDescent="0.2">
      <c r="A54" s="68"/>
      <c r="C54" s="20"/>
      <c r="E54" s="81"/>
      <c r="G54" s="20"/>
    </row>
    <row r="55" spans="1:7" x14ac:dyDescent="0.2">
      <c r="A55" s="10" t="s">
        <v>139</v>
      </c>
      <c r="C55" s="63"/>
      <c r="E55" s="82"/>
      <c r="G55" s="63"/>
    </row>
    <row r="56" spans="1:7" x14ac:dyDescent="0.2">
      <c r="A56" s="71" t="s">
        <v>140</v>
      </c>
      <c r="C56" s="51">
        <v>2886.4</v>
      </c>
      <c r="E56" s="51">
        <v>12819.6</v>
      </c>
      <c r="G56" s="51"/>
    </row>
    <row r="57" spans="1:7" x14ac:dyDescent="0.2">
      <c r="A57" s="8" t="s">
        <v>141</v>
      </c>
      <c r="C57" s="51">
        <v>0</v>
      </c>
      <c r="E57" s="51">
        <v>0</v>
      </c>
      <c r="G57" s="51"/>
    </row>
    <row r="58" spans="1:7" x14ac:dyDescent="0.2">
      <c r="A58" s="71" t="s">
        <v>142</v>
      </c>
      <c r="C58" s="51">
        <v>8000</v>
      </c>
      <c r="E58" s="51">
        <v>0</v>
      </c>
      <c r="G58" s="88"/>
    </row>
    <row r="59" spans="1:7" x14ac:dyDescent="0.2">
      <c r="A59" s="71" t="s">
        <v>143</v>
      </c>
      <c r="C59" s="16"/>
      <c r="E59" s="51"/>
      <c r="G59" s="51">
        <v>10009.709999999999</v>
      </c>
    </row>
    <row r="60" spans="1:7" x14ac:dyDescent="0.2">
      <c r="A60" s="71"/>
      <c r="C60" s="16"/>
      <c r="E60" s="51"/>
      <c r="G60" s="16"/>
    </row>
    <row r="61" spans="1:7" x14ac:dyDescent="0.2">
      <c r="A61" s="71"/>
      <c r="C61" s="16"/>
      <c r="E61" s="51"/>
      <c r="G61" s="16"/>
    </row>
    <row r="62" spans="1:7" x14ac:dyDescent="0.2">
      <c r="A62" s="71"/>
      <c r="C62" s="16"/>
      <c r="E62" s="51"/>
      <c r="G62" s="16"/>
    </row>
    <row r="63" spans="1:7" x14ac:dyDescent="0.2">
      <c r="A63" s="75" t="s">
        <v>144</v>
      </c>
      <c r="C63" s="52">
        <v>10886.4</v>
      </c>
      <c r="E63" s="48">
        <v>12819.6</v>
      </c>
      <c r="G63" s="115">
        <v>10009.709999999999</v>
      </c>
    </row>
    <row r="64" spans="1:7" x14ac:dyDescent="0.2">
      <c r="A64" s="76"/>
      <c r="C64" s="54"/>
      <c r="E64" s="49"/>
      <c r="G64" s="49"/>
    </row>
    <row r="65" spans="1:7" x14ac:dyDescent="0.2">
      <c r="A65" s="76"/>
      <c r="C65" s="20"/>
      <c r="E65" s="81"/>
      <c r="G65" s="20"/>
    </row>
    <row r="66" spans="1:7" x14ac:dyDescent="0.2">
      <c r="A66" s="10" t="s">
        <v>145</v>
      </c>
      <c r="C66" s="63"/>
      <c r="E66" s="82"/>
      <c r="G66" s="63"/>
    </row>
    <row r="67" spans="1:7" x14ac:dyDescent="0.2">
      <c r="A67" s="70" t="s">
        <v>120</v>
      </c>
      <c r="C67" s="78">
        <v>40102.74</v>
      </c>
      <c r="E67" s="78">
        <v>40102.74</v>
      </c>
      <c r="G67" s="78">
        <v>45112.45</v>
      </c>
    </row>
    <row r="68" spans="1:7" x14ac:dyDescent="0.2">
      <c r="A68" s="71" t="s">
        <v>121</v>
      </c>
      <c r="C68" s="51">
        <v>5000</v>
      </c>
      <c r="E68" s="51">
        <v>5000</v>
      </c>
      <c r="G68" s="51">
        <v>5000</v>
      </c>
    </row>
    <row r="69" spans="1:7" x14ac:dyDescent="0.2">
      <c r="A69" s="71" t="s">
        <v>130</v>
      </c>
      <c r="C69" s="46">
        <v>-10886.4</v>
      </c>
      <c r="D69" s="104"/>
      <c r="E69" s="46">
        <v>-12819.6</v>
      </c>
      <c r="F69" s="104"/>
      <c r="G69" s="46">
        <v>-10009.709999999999</v>
      </c>
    </row>
    <row r="70" spans="1:7" x14ac:dyDescent="0.2">
      <c r="A70" s="71" t="s">
        <v>122</v>
      </c>
      <c r="C70" s="37">
        <v>0</v>
      </c>
      <c r="E70" s="51">
        <v>0</v>
      </c>
      <c r="G70" s="37">
        <v>0</v>
      </c>
    </row>
    <row r="71" spans="1:7" x14ac:dyDescent="0.2">
      <c r="A71" s="71" t="s">
        <v>123</v>
      </c>
      <c r="C71" s="37">
        <v>0</v>
      </c>
      <c r="E71" s="51">
        <v>112.1</v>
      </c>
      <c r="G71" s="37">
        <v>0</v>
      </c>
    </row>
    <row r="72" spans="1:7" x14ac:dyDescent="0.2">
      <c r="A72" s="75" t="s">
        <v>124</v>
      </c>
      <c r="C72" s="52">
        <v>34502.629999999997</v>
      </c>
      <c r="E72" s="48">
        <v>32395.239999999998</v>
      </c>
      <c r="G72" s="116">
        <v>40102.74</v>
      </c>
    </row>
    <row r="73" spans="1:7" x14ac:dyDescent="0.2">
      <c r="A73" s="76"/>
      <c r="C73" s="20"/>
      <c r="E73" s="20"/>
      <c r="G73" s="84"/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="75" zoomScaleNormal="75" workbookViewId="0">
      <selection activeCell="A3" sqref="A3"/>
    </sheetView>
  </sheetViews>
  <sheetFormatPr defaultRowHeight="12.75" x14ac:dyDescent="0.2"/>
  <cols>
    <col min="1" max="1" width="65.7109375" customWidth="1"/>
    <col min="2" max="2" width="2.7109375" customWidth="1"/>
    <col min="3" max="3" width="14.7109375" customWidth="1"/>
    <col min="4" max="4" width="2.7109375" customWidth="1"/>
    <col min="5" max="5" width="14.7109375" customWidth="1"/>
    <col min="6" max="6" width="2.7109375" customWidth="1"/>
    <col min="7" max="7" width="14.7109375" customWidth="1"/>
  </cols>
  <sheetData>
    <row r="1" spans="1:7" ht="17.45" customHeight="1" x14ac:dyDescent="0.2">
      <c r="A1" s="92" t="s">
        <v>125</v>
      </c>
      <c r="B1" s="92"/>
      <c r="C1" s="92"/>
      <c r="D1" s="92"/>
      <c r="E1" s="92"/>
      <c r="F1" s="92"/>
      <c r="G1" s="92"/>
    </row>
    <row r="2" spans="1:7" ht="15.75" x14ac:dyDescent="0.2">
      <c r="A2" s="93" t="s">
        <v>158</v>
      </c>
      <c r="B2" s="93"/>
      <c r="C2" s="93"/>
      <c r="D2" s="93"/>
      <c r="E2" s="93"/>
      <c r="F2" s="93"/>
      <c r="G2" s="93"/>
    </row>
    <row r="3" spans="1:7" ht="15.75" x14ac:dyDescent="0.2">
      <c r="A3" s="67">
        <f>'[1]Estate Detailed Summary'!A3</f>
        <v>0</v>
      </c>
      <c r="C3" s="20"/>
      <c r="E3" s="20"/>
      <c r="G3" s="84"/>
    </row>
    <row r="4" spans="1:7" ht="13.15" x14ac:dyDescent="0.25">
      <c r="A4" s="68"/>
      <c r="C4" s="20"/>
      <c r="E4" s="20"/>
      <c r="G4" s="84"/>
    </row>
    <row r="5" spans="1:7" ht="30" customHeight="1" x14ac:dyDescent="0.2">
      <c r="A5" s="107" t="s">
        <v>157</v>
      </c>
      <c r="C5" s="31" t="s">
        <v>127</v>
      </c>
      <c r="E5" s="31" t="s">
        <v>128</v>
      </c>
      <c r="G5" s="85" t="s">
        <v>129</v>
      </c>
    </row>
    <row r="6" spans="1:7" ht="13.15" x14ac:dyDescent="0.25">
      <c r="A6" s="13"/>
      <c r="C6" s="32"/>
      <c r="E6" s="32"/>
      <c r="G6" s="86"/>
    </row>
    <row r="7" spans="1:7" x14ac:dyDescent="0.2">
      <c r="A7" s="69" t="s">
        <v>38</v>
      </c>
      <c r="C7" s="119">
        <f>C42</f>
        <v>9595.1936999999998</v>
      </c>
      <c r="E7" s="59">
        <v>9595.17</v>
      </c>
      <c r="G7" s="59">
        <v>7136.01</v>
      </c>
    </row>
    <row r="8" spans="1:7" x14ac:dyDescent="0.2">
      <c r="A8" s="13"/>
      <c r="C8" s="32"/>
      <c r="E8" s="32"/>
      <c r="G8" s="62"/>
    </row>
    <row r="9" spans="1:7" x14ac:dyDescent="0.2">
      <c r="A9" s="10" t="s">
        <v>39</v>
      </c>
      <c r="C9" s="120"/>
      <c r="E9" s="63"/>
      <c r="G9" s="63"/>
    </row>
    <row r="10" spans="1:7" x14ac:dyDescent="0.2">
      <c r="A10" s="70" t="s">
        <v>40</v>
      </c>
      <c r="C10" s="121"/>
      <c r="E10" s="16"/>
      <c r="G10" s="16"/>
    </row>
    <row r="11" spans="1:7" x14ac:dyDescent="0.2">
      <c r="A11" s="71" t="s">
        <v>41</v>
      </c>
      <c r="C11" s="121">
        <v>400</v>
      </c>
      <c r="E11" s="51">
        <v>127.5</v>
      </c>
      <c r="G11" s="57">
        <v>0</v>
      </c>
    </row>
    <row r="12" spans="1:7" x14ac:dyDescent="0.2">
      <c r="A12" s="71" t="s">
        <v>42</v>
      </c>
      <c r="C12" s="121">
        <v>534</v>
      </c>
      <c r="E12" s="51">
        <v>500.54</v>
      </c>
      <c r="G12" s="37">
        <v>432</v>
      </c>
    </row>
    <row r="13" spans="1:7" x14ac:dyDescent="0.2">
      <c r="A13" s="8" t="s">
        <v>43</v>
      </c>
      <c r="C13" s="121">
        <v>30</v>
      </c>
      <c r="E13" s="51">
        <v>0</v>
      </c>
      <c r="G13" s="37">
        <v>0</v>
      </c>
    </row>
    <row r="14" spans="1:7" x14ac:dyDescent="0.2">
      <c r="A14" s="71" t="s">
        <v>44</v>
      </c>
      <c r="C14" s="121">
        <v>135</v>
      </c>
      <c r="E14" s="51">
        <v>0</v>
      </c>
      <c r="G14" s="37">
        <v>97.99</v>
      </c>
    </row>
    <row r="15" spans="1:7" x14ac:dyDescent="0.2">
      <c r="A15" s="71" t="s">
        <v>45</v>
      </c>
      <c r="C15" s="121">
        <v>410</v>
      </c>
      <c r="E15" s="51">
        <v>580.12</v>
      </c>
      <c r="G15" s="37">
        <v>428.52</v>
      </c>
    </row>
    <row r="16" spans="1:7" x14ac:dyDescent="0.2">
      <c r="A16" s="71" t="s">
        <v>133</v>
      </c>
      <c r="C16" s="121">
        <v>550</v>
      </c>
      <c r="E16" s="51">
        <v>454</v>
      </c>
      <c r="G16" s="37">
        <v>177.6</v>
      </c>
    </row>
    <row r="17" spans="1:7" x14ac:dyDescent="0.2">
      <c r="A17" s="71" t="s">
        <v>46</v>
      </c>
      <c r="C17" s="121">
        <v>0</v>
      </c>
      <c r="E17" s="51">
        <v>0</v>
      </c>
      <c r="G17" s="37">
        <v>0</v>
      </c>
    </row>
    <row r="18" spans="1:7" x14ac:dyDescent="0.2">
      <c r="A18" s="71" t="s">
        <v>47</v>
      </c>
      <c r="C18" s="121">
        <v>0</v>
      </c>
      <c r="E18" s="51">
        <v>0</v>
      </c>
      <c r="G18" s="37">
        <v>0</v>
      </c>
    </row>
    <row r="19" spans="1:7" x14ac:dyDescent="0.2">
      <c r="A19" s="71" t="s">
        <v>48</v>
      </c>
      <c r="C19" s="121">
        <v>0</v>
      </c>
      <c r="E19" s="51">
        <v>0</v>
      </c>
      <c r="G19" s="37">
        <v>14.5</v>
      </c>
    </row>
    <row r="20" spans="1:7" x14ac:dyDescent="0.2">
      <c r="A20" s="71" t="s">
        <v>134</v>
      </c>
      <c r="C20" s="121">
        <v>0</v>
      </c>
      <c r="E20" s="51">
        <v>157.41999999999999</v>
      </c>
      <c r="G20" s="37">
        <v>536.4</v>
      </c>
    </row>
    <row r="21" spans="1:7" x14ac:dyDescent="0.2">
      <c r="A21" s="8" t="s">
        <v>50</v>
      </c>
      <c r="C21" s="121">
        <v>0</v>
      </c>
      <c r="E21" s="51">
        <v>0</v>
      </c>
      <c r="G21" s="37">
        <v>0</v>
      </c>
    </row>
    <row r="22" spans="1:7" x14ac:dyDescent="0.2">
      <c r="A22" s="71" t="s">
        <v>51</v>
      </c>
      <c r="C22" s="121">
        <v>0</v>
      </c>
      <c r="E22" s="51">
        <v>0</v>
      </c>
      <c r="G22" s="37">
        <v>0</v>
      </c>
    </row>
    <row r="23" spans="1:7" x14ac:dyDescent="0.2">
      <c r="A23" s="71" t="s">
        <v>52</v>
      </c>
      <c r="C23" s="121">
        <v>110.60000000000001</v>
      </c>
      <c r="E23" s="51">
        <v>0</v>
      </c>
      <c r="G23" s="37">
        <v>0</v>
      </c>
    </row>
    <row r="24" spans="1:7" x14ac:dyDescent="0.2">
      <c r="A24" s="71" t="s">
        <v>53</v>
      </c>
      <c r="C24" s="121">
        <v>0</v>
      </c>
      <c r="E24" s="51">
        <v>0</v>
      </c>
      <c r="G24" s="37">
        <v>0</v>
      </c>
    </row>
    <row r="25" spans="1:7" x14ac:dyDescent="0.2">
      <c r="A25" s="71" t="s">
        <v>54</v>
      </c>
      <c r="C25" s="121">
        <v>150</v>
      </c>
      <c r="E25" s="51">
        <v>0</v>
      </c>
      <c r="G25" s="37">
        <v>0</v>
      </c>
    </row>
    <row r="26" spans="1:7" x14ac:dyDescent="0.2">
      <c r="A26" s="71" t="s">
        <v>135</v>
      </c>
      <c r="C26" s="121">
        <v>0</v>
      </c>
      <c r="E26" s="51">
        <v>0</v>
      </c>
      <c r="G26" s="57">
        <v>0</v>
      </c>
    </row>
    <row r="27" spans="1:7" x14ac:dyDescent="0.2">
      <c r="A27" s="72" t="s">
        <v>136</v>
      </c>
      <c r="C27" s="121"/>
      <c r="E27" s="51"/>
      <c r="G27" s="37"/>
    </row>
    <row r="28" spans="1:7" x14ac:dyDescent="0.2">
      <c r="A28" s="71" t="s">
        <v>57</v>
      </c>
      <c r="C28" s="121">
        <v>48</v>
      </c>
      <c r="E28" s="51">
        <v>39.5</v>
      </c>
      <c r="G28" s="37">
        <v>97.2</v>
      </c>
    </row>
    <row r="29" spans="1:7" x14ac:dyDescent="0.2">
      <c r="A29" s="71"/>
      <c r="C29" s="121"/>
      <c r="E29" s="51"/>
      <c r="G29" s="37"/>
    </row>
    <row r="30" spans="1:7" x14ac:dyDescent="0.2">
      <c r="A30" s="70" t="s">
        <v>58</v>
      </c>
      <c r="C30" s="121"/>
      <c r="E30" s="51"/>
      <c r="G30" s="37"/>
    </row>
    <row r="31" spans="1:7" x14ac:dyDescent="0.2">
      <c r="A31" s="71" t="s">
        <v>59</v>
      </c>
      <c r="C31" s="121">
        <v>1538.0316000000003</v>
      </c>
      <c r="E31" s="51">
        <v>1649.5</v>
      </c>
      <c r="G31" s="37">
        <v>1626.66</v>
      </c>
    </row>
    <row r="32" spans="1:7" x14ac:dyDescent="0.2">
      <c r="A32" s="71" t="s">
        <v>137</v>
      </c>
      <c r="C32" s="121">
        <v>0</v>
      </c>
      <c r="E32" s="51">
        <v>0</v>
      </c>
      <c r="G32" s="37">
        <v>0</v>
      </c>
    </row>
    <row r="33" spans="1:7" x14ac:dyDescent="0.2">
      <c r="A33" s="71"/>
      <c r="C33" s="121">
        <v>0</v>
      </c>
      <c r="E33" s="51">
        <v>0</v>
      </c>
      <c r="G33" s="37">
        <v>0</v>
      </c>
    </row>
    <row r="34" spans="1:7" x14ac:dyDescent="0.2">
      <c r="A34" s="71"/>
      <c r="C34" s="121"/>
      <c r="E34" s="51"/>
      <c r="G34" s="37"/>
    </row>
    <row r="35" spans="1:7" x14ac:dyDescent="0.2">
      <c r="A35" s="70" t="s">
        <v>62</v>
      </c>
      <c r="C35" s="121"/>
      <c r="E35" s="51"/>
      <c r="G35" s="37"/>
    </row>
    <row r="36" spans="1:7" x14ac:dyDescent="0.2">
      <c r="A36" s="71" t="s">
        <v>114</v>
      </c>
      <c r="C36" s="121">
        <v>3189.5621000000001</v>
      </c>
      <c r="E36" s="51">
        <v>3178.38</v>
      </c>
      <c r="G36" s="36">
        <v>3115.66</v>
      </c>
    </row>
    <row r="37" spans="1:7" x14ac:dyDescent="0.2">
      <c r="A37" s="71" t="s">
        <v>138</v>
      </c>
      <c r="C37" s="121">
        <v>0</v>
      </c>
      <c r="E37" s="51">
        <v>0</v>
      </c>
      <c r="G37" s="37">
        <v>0</v>
      </c>
    </row>
    <row r="38" spans="1:7" x14ac:dyDescent="0.2">
      <c r="A38" s="71"/>
      <c r="C38" s="121"/>
      <c r="E38" s="51"/>
      <c r="G38" s="37"/>
    </row>
    <row r="39" spans="1:7" x14ac:dyDescent="0.2">
      <c r="A39" s="70" t="s">
        <v>65</v>
      </c>
      <c r="C39" s="121"/>
      <c r="E39" s="51"/>
      <c r="G39" s="37"/>
    </row>
    <row r="40" spans="1:7" x14ac:dyDescent="0.2">
      <c r="A40" s="71" t="s">
        <v>66</v>
      </c>
      <c r="C40" s="121">
        <v>2500</v>
      </c>
      <c r="E40" s="51">
        <v>2500</v>
      </c>
      <c r="G40" s="36">
        <v>2500</v>
      </c>
    </row>
    <row r="41" spans="1:7" x14ac:dyDescent="0.2">
      <c r="A41" s="71"/>
      <c r="C41" s="121"/>
      <c r="E41" s="51"/>
      <c r="G41" s="16"/>
    </row>
    <row r="42" spans="1:7" x14ac:dyDescent="0.2">
      <c r="A42" s="73" t="s">
        <v>67</v>
      </c>
      <c r="C42" s="112">
        <f>SUM(C11:C40)</f>
        <v>9595.1936999999998</v>
      </c>
      <c r="E42" s="39">
        <v>9186.9599999999991</v>
      </c>
      <c r="G42" s="39">
        <v>9026.5299999999988</v>
      </c>
    </row>
    <row r="43" spans="1:7" x14ac:dyDescent="0.2">
      <c r="A43" s="9"/>
      <c r="C43" s="41"/>
      <c r="E43" s="41"/>
      <c r="G43" s="20"/>
    </row>
    <row r="44" spans="1:7" x14ac:dyDescent="0.2">
      <c r="A44" s="74" t="s">
        <v>68</v>
      </c>
      <c r="C44" s="112">
        <v>0</v>
      </c>
      <c r="E44" s="39">
        <v>0</v>
      </c>
      <c r="G44" s="39">
        <v>0</v>
      </c>
    </row>
    <row r="45" spans="1:7" x14ac:dyDescent="0.2">
      <c r="A45" s="9"/>
      <c r="C45" s="41"/>
      <c r="E45" s="41"/>
      <c r="G45" s="42"/>
    </row>
    <row r="46" spans="1:7" x14ac:dyDescent="0.2">
      <c r="A46" s="74" t="s">
        <v>69</v>
      </c>
      <c r="C46" s="112">
        <f>C7-C42+C44</f>
        <v>0</v>
      </c>
      <c r="E46" s="39">
        <v>408.21000000000095</v>
      </c>
      <c r="G46" s="50">
        <v>-1890.5199999999986</v>
      </c>
    </row>
    <row r="47" spans="1:7" x14ac:dyDescent="0.2">
      <c r="A47" s="9"/>
      <c r="C47" s="41"/>
      <c r="E47" s="41"/>
      <c r="G47" s="28"/>
    </row>
    <row r="48" spans="1:7" x14ac:dyDescent="0.2">
      <c r="A48" s="9"/>
      <c r="C48" s="122"/>
      <c r="E48" s="81"/>
      <c r="G48" s="20"/>
    </row>
    <row r="49" spans="1:7" x14ac:dyDescent="0.2">
      <c r="A49" s="10" t="s">
        <v>139</v>
      </c>
      <c r="C49" s="123"/>
      <c r="E49" s="82"/>
      <c r="G49" s="63"/>
    </row>
    <row r="50" spans="1:7" x14ac:dyDescent="0.2">
      <c r="A50" s="71" t="s">
        <v>140</v>
      </c>
      <c r="C50" s="121">
        <v>442.40000000000003</v>
      </c>
      <c r="E50" s="51">
        <v>3609.6</v>
      </c>
      <c r="G50" s="51"/>
    </row>
    <row r="51" spans="1:7" x14ac:dyDescent="0.2">
      <c r="A51" s="8" t="s">
        <v>141</v>
      </c>
      <c r="C51" s="121">
        <v>0</v>
      </c>
      <c r="E51" s="51">
        <v>0</v>
      </c>
      <c r="G51" s="51"/>
    </row>
    <row r="52" spans="1:7" x14ac:dyDescent="0.2">
      <c r="A52" s="71" t="s">
        <v>142</v>
      </c>
      <c r="C52" s="121">
        <v>3450</v>
      </c>
      <c r="E52" s="51">
        <v>0</v>
      </c>
      <c r="G52" s="88"/>
    </row>
    <row r="53" spans="1:7" x14ac:dyDescent="0.2">
      <c r="A53" s="71" t="s">
        <v>143</v>
      </c>
      <c r="C53" s="71"/>
      <c r="E53" s="51"/>
      <c r="G53" s="16"/>
    </row>
    <row r="54" spans="1:7" x14ac:dyDescent="0.2">
      <c r="A54" s="71"/>
      <c r="C54" s="71"/>
      <c r="E54" s="51"/>
      <c r="G54" s="16"/>
    </row>
    <row r="55" spans="1:7" x14ac:dyDescent="0.2">
      <c r="A55" s="71"/>
      <c r="C55" s="71"/>
      <c r="E55" s="51"/>
      <c r="G55" s="16"/>
    </row>
    <row r="56" spans="1:7" x14ac:dyDescent="0.2">
      <c r="A56" s="71"/>
      <c r="C56" s="71"/>
      <c r="E56" s="51"/>
      <c r="G56" s="16"/>
    </row>
    <row r="57" spans="1:7" x14ac:dyDescent="0.2">
      <c r="A57" s="75" t="s">
        <v>144</v>
      </c>
      <c r="C57" s="124">
        <v>3892.4</v>
      </c>
      <c r="E57" s="48">
        <v>3609.6</v>
      </c>
      <c r="G57" s="48">
        <v>0</v>
      </c>
    </row>
    <row r="58" spans="1:7" x14ac:dyDescent="0.2">
      <c r="A58" s="76"/>
      <c r="C58" s="125"/>
      <c r="E58" s="49"/>
      <c r="G58" s="49"/>
    </row>
    <row r="59" spans="1:7" x14ac:dyDescent="0.2">
      <c r="A59" s="76"/>
      <c r="C59" s="126"/>
      <c r="E59" s="81"/>
      <c r="G59" s="20"/>
    </row>
    <row r="60" spans="1:7" x14ac:dyDescent="0.2">
      <c r="A60" s="10" t="s">
        <v>145</v>
      </c>
      <c r="C60" s="123"/>
      <c r="E60" s="82"/>
      <c r="G60" s="63"/>
    </row>
    <row r="61" spans="1:7" x14ac:dyDescent="0.2">
      <c r="A61" s="70" t="s">
        <v>120</v>
      </c>
      <c r="C61" s="127">
        <v>11311.59</v>
      </c>
      <c r="E61" s="78">
        <v>11311.59</v>
      </c>
      <c r="G61" s="78">
        <v>8811.59</v>
      </c>
    </row>
    <row r="62" spans="1:7" x14ac:dyDescent="0.2">
      <c r="A62" s="71" t="s">
        <v>121</v>
      </c>
      <c r="C62" s="121">
        <v>2500</v>
      </c>
      <c r="E62" s="51">
        <v>2500</v>
      </c>
      <c r="G62" s="51">
        <v>2500</v>
      </c>
    </row>
    <row r="63" spans="1:7" x14ac:dyDescent="0.2">
      <c r="A63" s="71" t="s">
        <v>130</v>
      </c>
      <c r="C63" s="129">
        <v>-3892.4</v>
      </c>
      <c r="D63" s="104"/>
      <c r="E63" s="46">
        <v>-3609.6</v>
      </c>
      <c r="F63" s="104"/>
      <c r="G63" s="46">
        <v>0</v>
      </c>
    </row>
    <row r="64" spans="1:7" x14ac:dyDescent="0.2">
      <c r="A64" s="71" t="s">
        <v>122</v>
      </c>
      <c r="C64" s="128">
        <v>0</v>
      </c>
      <c r="E64" s="51">
        <v>0</v>
      </c>
      <c r="G64" s="37">
        <v>0</v>
      </c>
    </row>
    <row r="65" spans="1:7" x14ac:dyDescent="0.2">
      <c r="A65" s="71" t="s">
        <v>123</v>
      </c>
      <c r="C65" s="128">
        <v>0</v>
      </c>
      <c r="E65" s="51">
        <v>31.62</v>
      </c>
      <c r="G65" s="37">
        <v>0</v>
      </c>
    </row>
    <row r="66" spans="1:7" x14ac:dyDescent="0.2">
      <c r="A66" s="75" t="s">
        <v>124</v>
      </c>
      <c r="C66" s="124">
        <v>9919.6</v>
      </c>
      <c r="E66" s="48">
        <v>10233.61</v>
      </c>
      <c r="G66" s="52">
        <v>11311.59</v>
      </c>
    </row>
    <row r="67" spans="1:7" x14ac:dyDescent="0.2">
      <c r="A67" s="76"/>
      <c r="C67" s="20"/>
      <c r="E67" s="20"/>
      <c r="G67" s="84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Cover</vt:lpstr>
      <vt:lpstr>Balance Sheet</vt:lpstr>
      <vt:lpstr>Detailed Estate Accounts</vt:lpstr>
      <vt:lpstr>Block B</vt:lpstr>
      <vt:lpstr>Block C</vt:lpstr>
      <vt:lpstr>Block D</vt:lpstr>
      <vt:lpstr>Block E</vt:lpstr>
      <vt:lpstr>Block F</vt:lpstr>
      <vt:lpstr>Block W</vt:lpstr>
      <vt:lpstr>Block X</vt:lpstr>
      <vt:lpstr>Block Y</vt:lpstr>
      <vt:lpstr>Block Z</vt:lpstr>
      <vt:lpstr>Parking</vt:lpstr>
      <vt:lpstr>Cover!Print_Area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Hirst</dc:creator>
  <cp:lastModifiedBy>shirst</cp:lastModifiedBy>
  <cp:lastPrinted>2015-03-19T18:01:49Z</cp:lastPrinted>
  <dcterms:created xsi:type="dcterms:W3CDTF">2015-03-19T17:21:41Z</dcterms:created>
  <dcterms:modified xsi:type="dcterms:W3CDTF">2015-04-01T10:12:36Z</dcterms:modified>
</cp:coreProperties>
</file>